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leap-my.sharepoint.com/personal/matthew_guy_execujet_com/Documents/Home/"/>
    </mc:Choice>
  </mc:AlternateContent>
  <xr:revisionPtr revIDLastSave="313" documentId="8_{54627531-C893-4769-AEED-E722A5F238F3}" xr6:coauthVersionLast="47" xr6:coauthVersionMax="47" xr10:uidLastSave="{0B94581B-69FC-4F05-950D-506D4C8E6822}"/>
  <bookViews>
    <workbookView xWindow="-120" yWindow="-120" windowWidth="29040" windowHeight="15840" xr2:uid="{12845E46-521F-438B-83DE-EBBDD350FD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I59" i="1" l="1"/>
  <c r="I61" i="1" s="1"/>
  <c r="I63" i="1" s="1"/>
  <c r="E66" i="1" s="1"/>
  <c r="E49" i="1"/>
  <c r="H63" i="1"/>
  <c r="G59" i="1"/>
  <c r="F59" i="1"/>
  <c r="F63" i="1" s="1"/>
  <c r="E68" i="1" s="1"/>
  <c r="E57" i="1"/>
  <c r="E7" i="1"/>
  <c r="E13" i="1"/>
  <c r="E17" i="1"/>
  <c r="E20" i="1"/>
  <c r="E21" i="1"/>
  <c r="E22" i="1"/>
  <c r="E23" i="1"/>
  <c r="E26" i="1"/>
  <c r="E33" i="1"/>
  <c r="E38" i="1"/>
  <c r="E3" i="1"/>
  <c r="G63" i="1" l="1"/>
  <c r="E67" i="1" s="1"/>
  <c r="E59" i="1"/>
  <c r="E61" i="1" l="1"/>
  <c r="E63" i="1" s="1"/>
</calcChain>
</file>

<file path=xl/sharedStrings.xml><?xml version="1.0" encoding="utf-8"?>
<sst xmlns="http://schemas.openxmlformats.org/spreadsheetml/2006/main" count="112" uniqueCount="70">
  <si>
    <t>Site Manager</t>
  </si>
  <si>
    <t>Weeks</t>
  </si>
  <si>
    <t>Project Manager</t>
  </si>
  <si>
    <t>Waste removal</t>
  </si>
  <si>
    <t>Insurance</t>
  </si>
  <si>
    <t>Safety</t>
  </si>
  <si>
    <t>Floor protections . Signage</t>
  </si>
  <si>
    <t>Bunnings runs</t>
  </si>
  <si>
    <t>Dilapidation survey</t>
  </si>
  <si>
    <t>Council permits and hoardings</t>
  </si>
  <si>
    <t>Traffic control allowance</t>
  </si>
  <si>
    <t>Cladding removal via ropes</t>
  </si>
  <si>
    <t>Removal of tiling from walls</t>
  </si>
  <si>
    <t>Supply and install Emerclad façade coating</t>
  </si>
  <si>
    <t>Item</t>
  </si>
  <si>
    <t>TOTAL</t>
  </si>
  <si>
    <t>Subtotal</t>
  </si>
  <si>
    <t>Canopy</t>
  </si>
  <si>
    <t>Preliminaries and site supervision</t>
  </si>
  <si>
    <t>Hoardings and overhead protection</t>
  </si>
  <si>
    <t>Demolition of existing soffit and fascia linings (including rubbish removal)</t>
  </si>
  <si>
    <t>Supply and install new framing and linings to soffit and fascia at West Entry</t>
  </si>
  <si>
    <t>Removal and replacement of curved elements to SW corner</t>
  </si>
  <si>
    <t>Removal and replacement of curved elements to SE corner</t>
  </si>
  <si>
    <t>HBCF (Home owners warranty insurance)</t>
  </si>
  <si>
    <t>Buildcorp</t>
  </si>
  <si>
    <t>Margin</t>
  </si>
  <si>
    <t>Quantity</t>
  </si>
  <si>
    <t>Unit</t>
  </si>
  <si>
    <t>Price</t>
  </si>
  <si>
    <t>Total</t>
  </si>
  <si>
    <t>Newlife</t>
  </si>
  <si>
    <t>Site Establishment</t>
  </si>
  <si>
    <t>Engineering</t>
  </si>
  <si>
    <t>Permits and fees</t>
  </si>
  <si>
    <t>Traffic Control</t>
  </si>
  <si>
    <t>Scaffold</t>
  </si>
  <si>
    <t>Cladding Removal</t>
  </si>
  <si>
    <t>Waste</t>
  </si>
  <si>
    <t>Cladding Supply and Installation</t>
  </si>
  <si>
    <t>Electrical</t>
  </si>
  <si>
    <t>Painting</t>
  </si>
  <si>
    <t>Project Management</t>
  </si>
  <si>
    <t>Updown Access</t>
  </si>
  <si>
    <t>EWP (Elevated Work Platform) Access</t>
  </si>
  <si>
    <t>Site and Project Management</t>
  </si>
  <si>
    <t>Waste Removal</t>
  </si>
  <si>
    <t>None</t>
  </si>
  <si>
    <t>Misc works</t>
  </si>
  <si>
    <t>Included</t>
  </si>
  <si>
    <t>Scaffold, hoardings, permits</t>
  </si>
  <si>
    <t>Traffic Management</t>
  </si>
  <si>
    <t>Cladding removal (and replacement)</t>
  </si>
  <si>
    <t>Access</t>
  </si>
  <si>
    <t>Prelims</t>
  </si>
  <si>
    <t>Permits / Hoardings</t>
  </si>
  <si>
    <t>Traffic control</t>
  </si>
  <si>
    <t>Cladding removal and replacement</t>
  </si>
  <si>
    <t>Project manage fire order</t>
  </si>
  <si>
    <t>Canopy remove and replace</t>
  </si>
  <si>
    <t>AFSS due</t>
  </si>
  <si>
    <t>Hoarding Installation</t>
  </si>
  <si>
    <t>Combustable cladding removal and disposal</t>
  </si>
  <si>
    <t>New Cladding installation</t>
  </si>
  <si>
    <t>Material</t>
  </si>
  <si>
    <t>Cut and Folding</t>
  </si>
  <si>
    <t>Extra materials</t>
  </si>
  <si>
    <t>Architects/Engineers/Supervisor/Project Manager</t>
  </si>
  <si>
    <t>Construction Contingency</t>
  </si>
  <si>
    <t>Council Permit / Traffic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</si>
</sst>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4" fontId="0" fillId="0" borderId="0" xfId="1" applyFont="1"/>
    <xf numFmtId="0" fontId="0" fillId="2" borderId="4" xfId="0" applyFill="1" applyBorder="1"/>
    <xf numFmtId="44" fontId="0" fillId="2" borderId="5" xfId="1" applyFont="1" applyFill="1" applyBorder="1"/>
    <xf numFmtId="0" fontId="0" fillId="3" borderId="4" xfId="0" applyFill="1" applyBorder="1"/>
    <xf numFmtId="44" fontId="0" fillId="3" borderId="5" xfId="1" applyFont="1" applyFill="1" applyBorder="1"/>
    <xf numFmtId="0" fontId="0" fillId="0" borderId="4" xfId="0" applyBorder="1"/>
    <xf numFmtId="44" fontId="0" fillId="0" borderId="5" xfId="1" applyFont="1" applyBorder="1"/>
    <xf numFmtId="0" fontId="2" fillId="0" borderId="6" xfId="0" applyFont="1" applyBorder="1"/>
    <xf numFmtId="44" fontId="0" fillId="2" borderId="8" xfId="1" applyFont="1" applyFill="1" applyBorder="1"/>
    <xf numFmtId="44" fontId="0" fillId="3" borderId="8" xfId="1" applyFont="1" applyFill="1" applyBorder="1"/>
    <xf numFmtId="44" fontId="2" fillId="2" borderId="8" xfId="1" applyFont="1" applyFill="1" applyBorder="1"/>
    <xf numFmtId="44" fontId="2" fillId="3" borderId="8" xfId="1" applyFont="1" applyFill="1" applyBorder="1"/>
    <xf numFmtId="0" fontId="0" fillId="0" borderId="1" xfId="0" applyBorder="1"/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4" borderId="4" xfId="0" applyFill="1" applyBorder="1"/>
    <xf numFmtId="44" fontId="0" fillId="0" borderId="9" xfId="1" applyFont="1" applyBorder="1"/>
    <xf numFmtId="44" fontId="0" fillId="4" borderId="9" xfId="1" applyFont="1" applyFill="1" applyBorder="1"/>
    <xf numFmtId="44" fontId="0" fillId="4" borderId="8" xfId="1" applyFont="1" applyFill="1" applyBorder="1"/>
    <xf numFmtId="44" fontId="2" fillId="4" borderId="8" xfId="1" applyFont="1" applyFill="1" applyBorder="1"/>
    <xf numFmtId="44" fontId="0" fillId="0" borderId="9" xfId="1" applyFont="1" applyFill="1" applyBorder="1"/>
    <xf numFmtId="44" fontId="0" fillId="5" borderId="9" xfId="1" applyFont="1" applyFill="1" applyBorder="1"/>
    <xf numFmtId="44" fontId="0" fillId="0" borderId="5" xfId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4" xfId="0" applyFont="1" applyFill="1" applyBorder="1"/>
    <xf numFmtId="0" fontId="6" fillId="2" borderId="0" xfId="0" applyFont="1" applyFill="1"/>
    <xf numFmtId="44" fontId="6" fillId="2" borderId="0" xfId="1" applyFont="1" applyFill="1" applyBorder="1"/>
    <xf numFmtId="0" fontId="6" fillId="0" borderId="4" xfId="0" applyFont="1" applyBorder="1"/>
    <xf numFmtId="0" fontId="6" fillId="0" borderId="0" xfId="0" applyFont="1"/>
    <xf numFmtId="44" fontId="6" fillId="0" borderId="0" xfId="1" applyFont="1" applyFill="1" applyBorder="1"/>
    <xf numFmtId="44" fontId="6" fillId="0" borderId="0" xfId="1" applyFont="1" applyBorder="1"/>
    <xf numFmtId="0" fontId="6" fillId="0" borderId="6" xfId="0" applyFont="1" applyBorder="1"/>
    <xf numFmtId="0" fontId="6" fillId="0" borderId="7" xfId="0" applyFont="1" applyBorder="1"/>
    <xf numFmtId="44" fontId="6" fillId="2" borderId="7" xfId="1" applyFont="1" applyFill="1" applyBorder="1"/>
    <xf numFmtId="9" fontId="6" fillId="2" borderId="7" xfId="1" applyNumberFormat="1" applyFont="1" applyFill="1" applyBorder="1" applyAlignment="1">
      <alignment horizontal="center"/>
    </xf>
    <xf numFmtId="44" fontId="7" fillId="2" borderId="7" xfId="1" applyFont="1" applyFill="1" applyBorder="1"/>
    <xf numFmtId="0" fontId="2" fillId="0" borderId="10" xfId="0" applyFont="1" applyBorder="1"/>
    <xf numFmtId="44" fontId="0" fillId="0" borderId="10" xfId="1" applyFont="1" applyBorder="1"/>
    <xf numFmtId="0" fontId="0" fillId="0" borderId="10" xfId="0" applyBorder="1"/>
    <xf numFmtId="0" fontId="0" fillId="5" borderId="4" xfId="0" applyFill="1" applyBorder="1"/>
    <xf numFmtId="44" fontId="0" fillId="0" borderId="0" xfId="1" applyFont="1" applyFill="1"/>
    <xf numFmtId="44" fontId="0" fillId="6" borderId="8" xfId="1" applyFont="1" applyFill="1" applyBorder="1"/>
    <xf numFmtId="44" fontId="0" fillId="6" borderId="9" xfId="1" applyFont="1" applyFill="1" applyBorder="1"/>
    <xf numFmtId="44" fontId="2" fillId="6" borderId="8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Fill="1" applyBorder="1"/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44" fontId="0" fillId="5" borderId="11" xfId="1" applyFont="1" applyFill="1" applyBorder="1"/>
    <xf numFmtId="44" fontId="2" fillId="5" borderId="11" xfId="1" applyFont="1" applyFill="1" applyBorder="1"/>
    <xf numFmtId="44" fontId="2" fillId="0" borderId="0" xfId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0" fillId="0" borderId="0" xfId="0" applyNumberFormat="1"/>
    <xf numFmtId="0" fontId="0" fillId="6" borderId="4" xfId="0" applyFill="1" applyBorder="1"/>
    <xf numFmtId="44" fontId="3" fillId="0" borderId="3" xfId="1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44" fontId="0" fillId="6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9424-BF1F-4AAE-9DDF-07516C62AEB8}">
  <dimension ref="A1:L68"/>
  <sheetViews>
    <sheetView tabSelected="1" zoomScaleNormal="100" workbookViewId="0">
      <selection activeCell="H67" sqref="H67"/>
    </sheetView>
  </sheetViews>
  <sheetFormatPr defaultRowHeight="15" x14ac:dyDescent="0.25"/>
  <cols>
    <col min="1" max="1" width="65.140625" customWidth="1"/>
    <col min="2" max="2" width="10.28515625" bestFit="1" customWidth="1"/>
    <col min="4" max="4" width="12.42578125" style="1" bestFit="1" customWidth="1"/>
    <col min="5" max="5" width="13.7109375" style="1" bestFit="1" customWidth="1"/>
    <col min="6" max="6" width="26.140625" style="1" customWidth="1"/>
    <col min="7" max="7" width="25.85546875" style="1" customWidth="1"/>
    <col min="8" max="8" width="26" style="1" customWidth="1"/>
    <col min="9" max="9" width="36.5703125" bestFit="1" customWidth="1"/>
    <col min="10" max="10" width="40.85546875" customWidth="1"/>
    <col min="11" max="11" width="34.5703125" bestFit="1" customWidth="1"/>
    <col min="12" max="12" width="12.5703125" style="1" bestFit="1" customWidth="1"/>
  </cols>
  <sheetData>
    <row r="1" spans="1:12" ht="21" x14ac:dyDescent="0.35">
      <c r="A1" s="13"/>
      <c r="B1" s="55" t="s">
        <v>17</v>
      </c>
      <c r="C1" s="56"/>
      <c r="D1" s="56"/>
      <c r="E1" s="57"/>
      <c r="F1" s="14" t="s">
        <v>25</v>
      </c>
      <c r="G1" s="14" t="s">
        <v>31</v>
      </c>
      <c r="H1" s="60" t="s">
        <v>43</v>
      </c>
      <c r="I1" s="49" t="s">
        <v>59</v>
      </c>
      <c r="J1" s="47"/>
    </row>
    <row r="2" spans="1:12" ht="15.75" customHeight="1" x14ac:dyDescent="0.25">
      <c r="A2" s="6"/>
      <c r="B2" s="24" t="s">
        <v>27</v>
      </c>
      <c r="C2" s="25" t="s">
        <v>28</v>
      </c>
      <c r="D2" s="25" t="s">
        <v>29</v>
      </c>
      <c r="E2" s="15" t="s">
        <v>30</v>
      </c>
      <c r="F2" s="15" t="s">
        <v>30</v>
      </c>
      <c r="G2" s="15" t="s">
        <v>30</v>
      </c>
      <c r="H2" s="61" t="s">
        <v>30</v>
      </c>
      <c r="I2" s="50" t="s">
        <v>30</v>
      </c>
      <c r="J2" s="46"/>
    </row>
    <row r="3" spans="1:12" x14ac:dyDescent="0.25">
      <c r="A3" s="2" t="s">
        <v>0</v>
      </c>
      <c r="B3" s="26">
        <v>3</v>
      </c>
      <c r="C3" s="27" t="s">
        <v>1</v>
      </c>
      <c r="D3" s="28">
        <v>5500</v>
      </c>
      <c r="E3" s="3">
        <f>D3*B3</f>
        <v>16500</v>
      </c>
      <c r="F3" s="7"/>
      <c r="G3" s="17"/>
      <c r="I3" s="21"/>
      <c r="J3" s="48"/>
      <c r="K3" s="38" t="s">
        <v>45</v>
      </c>
      <c r="L3" s="39"/>
    </row>
    <row r="4" spans="1:12" x14ac:dyDescent="0.25">
      <c r="A4" s="16" t="s">
        <v>42</v>
      </c>
      <c r="B4" s="29"/>
      <c r="C4" s="30"/>
      <c r="D4" s="31"/>
      <c r="E4" s="23"/>
      <c r="F4" s="23"/>
      <c r="G4" s="18">
        <v>26133.75</v>
      </c>
      <c r="I4" s="21"/>
      <c r="J4" s="48"/>
      <c r="K4" s="40" t="s">
        <v>17</v>
      </c>
      <c r="L4" s="39">
        <v>16500</v>
      </c>
    </row>
    <row r="5" spans="1:12" x14ac:dyDescent="0.25">
      <c r="A5" s="4" t="s">
        <v>18</v>
      </c>
      <c r="B5" s="29"/>
      <c r="C5" s="30"/>
      <c r="D5" s="31"/>
      <c r="E5" s="23"/>
      <c r="F5" s="5">
        <v>86800</v>
      </c>
      <c r="G5" s="17"/>
      <c r="I5" s="21"/>
      <c r="J5" s="48"/>
      <c r="K5" s="40" t="s">
        <v>25</v>
      </c>
      <c r="L5" s="39">
        <v>86800</v>
      </c>
    </row>
    <row r="6" spans="1:12" x14ac:dyDescent="0.25">
      <c r="A6" s="16" t="s">
        <v>32</v>
      </c>
      <c r="B6" s="29"/>
      <c r="C6" s="30"/>
      <c r="D6" s="31"/>
      <c r="E6" s="23"/>
      <c r="F6" s="23"/>
      <c r="G6" s="18">
        <v>6417</v>
      </c>
      <c r="I6" s="21"/>
      <c r="J6" s="48"/>
      <c r="K6" s="40" t="s">
        <v>31</v>
      </c>
      <c r="L6" s="39">
        <v>65000</v>
      </c>
    </row>
    <row r="7" spans="1:12" x14ac:dyDescent="0.25">
      <c r="A7" s="2" t="s">
        <v>2</v>
      </c>
      <c r="B7" s="26">
        <v>1.5</v>
      </c>
      <c r="C7" s="27" t="s">
        <v>1</v>
      </c>
      <c r="D7" s="28">
        <v>6000</v>
      </c>
      <c r="E7" s="3">
        <f t="shared" ref="E7:E57" si="0">D7*B7</f>
        <v>9000</v>
      </c>
      <c r="F7" s="7"/>
      <c r="G7" s="17"/>
      <c r="I7" s="21"/>
      <c r="J7" s="48"/>
      <c r="K7" s="40"/>
      <c r="L7" s="39"/>
    </row>
    <row r="8" spans="1:12" x14ac:dyDescent="0.25">
      <c r="A8" s="41" t="s">
        <v>54</v>
      </c>
      <c r="B8" s="29"/>
      <c r="C8" s="30"/>
      <c r="D8" s="31"/>
      <c r="E8" s="23"/>
      <c r="F8" s="7"/>
      <c r="G8" s="17"/>
      <c r="I8" s="22">
        <v>66400</v>
      </c>
      <c r="J8" s="48"/>
      <c r="K8" s="40"/>
      <c r="L8" s="39"/>
    </row>
    <row r="9" spans="1:12" x14ac:dyDescent="0.25">
      <c r="A9" s="41" t="s">
        <v>58</v>
      </c>
      <c r="B9" s="29"/>
      <c r="C9" s="30"/>
      <c r="D9" s="31"/>
      <c r="E9" s="23"/>
      <c r="F9" s="23"/>
      <c r="G9" s="21"/>
      <c r="I9" s="22">
        <v>52350</v>
      </c>
      <c r="J9" s="48"/>
      <c r="K9" s="38" t="s">
        <v>46</v>
      </c>
      <c r="L9" s="39"/>
    </row>
    <row r="10" spans="1:12" x14ac:dyDescent="0.25">
      <c r="A10" s="16" t="s">
        <v>33</v>
      </c>
      <c r="B10" s="29"/>
      <c r="C10" s="30"/>
      <c r="D10" s="31"/>
      <c r="E10" s="23"/>
      <c r="F10" s="23"/>
      <c r="G10" s="18">
        <v>32343.75</v>
      </c>
      <c r="I10" s="21"/>
      <c r="J10" s="48"/>
      <c r="K10" s="40" t="s">
        <v>17</v>
      </c>
      <c r="L10" s="39">
        <v>10000</v>
      </c>
    </row>
    <row r="11" spans="1:12" x14ac:dyDescent="0.25">
      <c r="A11" s="59" t="s">
        <v>67</v>
      </c>
      <c r="B11" s="29"/>
      <c r="C11" s="30"/>
      <c r="D11" s="31"/>
      <c r="E11" s="23"/>
      <c r="F11" s="23"/>
      <c r="G11" s="21"/>
      <c r="H11" s="62">
        <v>60000</v>
      </c>
      <c r="I11" s="21"/>
      <c r="J11" s="48"/>
      <c r="K11" s="40" t="s">
        <v>25</v>
      </c>
      <c r="L11" s="39">
        <v>16500</v>
      </c>
    </row>
    <row r="12" spans="1:12" x14ac:dyDescent="0.25">
      <c r="A12" s="6"/>
      <c r="B12" s="29"/>
      <c r="C12" s="30"/>
      <c r="D12" s="31"/>
      <c r="E12" s="23"/>
      <c r="F12" s="23"/>
      <c r="G12" s="21"/>
      <c r="I12" s="21"/>
      <c r="J12" s="48"/>
      <c r="K12" s="40"/>
      <c r="L12" s="39"/>
    </row>
    <row r="13" spans="1:12" x14ac:dyDescent="0.25">
      <c r="A13" s="2" t="s">
        <v>3</v>
      </c>
      <c r="B13" s="26">
        <v>1</v>
      </c>
      <c r="C13" s="27" t="s">
        <v>14</v>
      </c>
      <c r="D13" s="28">
        <v>10000</v>
      </c>
      <c r="E13" s="3">
        <f t="shared" si="0"/>
        <v>10000</v>
      </c>
      <c r="F13" s="7"/>
      <c r="G13" s="17"/>
      <c r="I13" s="21"/>
      <c r="J13" s="48"/>
      <c r="K13" s="40" t="s">
        <v>31</v>
      </c>
      <c r="L13" s="39">
        <v>6500</v>
      </c>
    </row>
    <row r="14" spans="1:12" x14ac:dyDescent="0.25">
      <c r="A14" s="16" t="s">
        <v>38</v>
      </c>
      <c r="B14" s="29"/>
      <c r="C14" s="30"/>
      <c r="D14" s="31"/>
      <c r="E14" s="23"/>
      <c r="F14" s="23"/>
      <c r="G14" s="18">
        <v>6313.5</v>
      </c>
      <c r="I14" s="21"/>
      <c r="J14" s="48"/>
      <c r="K14" s="40"/>
      <c r="L14" s="39"/>
    </row>
    <row r="15" spans="1:12" x14ac:dyDescent="0.25">
      <c r="A15" s="4" t="s">
        <v>20</v>
      </c>
      <c r="B15" s="29"/>
      <c r="C15" s="30"/>
      <c r="D15" s="31"/>
      <c r="E15" s="23"/>
      <c r="F15" s="5">
        <v>16334</v>
      </c>
      <c r="G15" s="17"/>
      <c r="I15" s="21"/>
      <c r="J15" s="48"/>
      <c r="K15" s="38" t="s">
        <v>4</v>
      </c>
      <c r="L15" s="39"/>
    </row>
    <row r="16" spans="1:12" x14ac:dyDescent="0.25">
      <c r="A16" s="6"/>
      <c r="B16" s="29"/>
      <c r="C16" s="30"/>
      <c r="D16" s="31"/>
      <c r="E16" s="23"/>
      <c r="F16" s="23"/>
      <c r="G16" s="21"/>
      <c r="I16" s="21"/>
      <c r="J16" s="48"/>
      <c r="K16" s="40" t="s">
        <v>17</v>
      </c>
      <c r="L16" s="39">
        <v>3000</v>
      </c>
    </row>
    <row r="17" spans="1:12" x14ac:dyDescent="0.25">
      <c r="A17" s="2" t="s">
        <v>4</v>
      </c>
      <c r="B17" s="26">
        <v>1</v>
      </c>
      <c r="C17" s="27" t="s">
        <v>14</v>
      </c>
      <c r="D17" s="28">
        <v>3000</v>
      </c>
      <c r="E17" s="3">
        <f t="shared" si="0"/>
        <v>3000</v>
      </c>
      <c r="F17" s="7"/>
      <c r="G17" s="17"/>
      <c r="I17" s="21"/>
      <c r="J17" s="48"/>
      <c r="K17" s="40" t="s">
        <v>25</v>
      </c>
      <c r="L17" s="39">
        <v>15000</v>
      </c>
    </row>
    <row r="18" spans="1:12" x14ac:dyDescent="0.25">
      <c r="A18" s="4" t="s">
        <v>24</v>
      </c>
      <c r="B18" s="29"/>
      <c r="C18" s="30"/>
      <c r="D18" s="31"/>
      <c r="E18" s="23"/>
      <c r="F18" s="5">
        <v>15000</v>
      </c>
      <c r="G18" s="17"/>
      <c r="I18" s="21"/>
      <c r="J18" s="48"/>
      <c r="K18" s="40" t="s">
        <v>31</v>
      </c>
      <c r="L18" s="39" t="s">
        <v>47</v>
      </c>
    </row>
    <row r="19" spans="1:12" x14ac:dyDescent="0.25">
      <c r="A19" s="6"/>
      <c r="B19" s="29"/>
      <c r="C19" s="30"/>
      <c r="D19" s="31"/>
      <c r="E19" s="23"/>
      <c r="F19" s="23"/>
      <c r="G19" s="21"/>
      <c r="I19" s="21"/>
      <c r="J19" s="48"/>
      <c r="K19" s="40"/>
      <c r="L19" s="39"/>
    </row>
    <row r="20" spans="1:12" x14ac:dyDescent="0.25">
      <c r="A20" s="2" t="s">
        <v>5</v>
      </c>
      <c r="B20" s="26">
        <v>1</v>
      </c>
      <c r="C20" s="27" t="s">
        <v>14</v>
      </c>
      <c r="D20" s="28">
        <v>5000</v>
      </c>
      <c r="E20" s="3">
        <f t="shared" si="0"/>
        <v>5000</v>
      </c>
      <c r="F20" s="7"/>
      <c r="G20" s="17"/>
      <c r="I20" s="21"/>
      <c r="J20" s="48"/>
      <c r="K20" s="38" t="s">
        <v>48</v>
      </c>
      <c r="L20" s="39"/>
    </row>
    <row r="21" spans="1:12" x14ac:dyDescent="0.25">
      <c r="A21" s="2" t="s">
        <v>6</v>
      </c>
      <c r="B21" s="26">
        <v>1</v>
      </c>
      <c r="C21" s="27" t="s">
        <v>14</v>
      </c>
      <c r="D21" s="28">
        <v>2000</v>
      </c>
      <c r="E21" s="3">
        <f t="shared" si="0"/>
        <v>2000</v>
      </c>
      <c r="F21" s="7"/>
      <c r="G21" s="17"/>
      <c r="I21" s="21"/>
      <c r="J21" s="48"/>
      <c r="K21" s="40" t="s">
        <v>17</v>
      </c>
      <c r="L21" s="39">
        <v>11000</v>
      </c>
    </row>
    <row r="22" spans="1:12" x14ac:dyDescent="0.25">
      <c r="A22" s="2" t="s">
        <v>7</v>
      </c>
      <c r="B22" s="26">
        <v>1</v>
      </c>
      <c r="C22" s="27" t="s">
        <v>14</v>
      </c>
      <c r="D22" s="28">
        <v>2000</v>
      </c>
      <c r="E22" s="3">
        <f t="shared" si="0"/>
        <v>2000</v>
      </c>
      <c r="F22" s="7"/>
      <c r="G22" s="17"/>
      <c r="I22" s="21"/>
      <c r="J22" s="48"/>
      <c r="K22" s="40" t="s">
        <v>25</v>
      </c>
      <c r="L22" s="39" t="s">
        <v>49</v>
      </c>
    </row>
    <row r="23" spans="1:12" x14ac:dyDescent="0.25">
      <c r="A23" s="2" t="s">
        <v>8</v>
      </c>
      <c r="B23" s="26">
        <v>1</v>
      </c>
      <c r="C23" s="27" t="s">
        <v>14</v>
      </c>
      <c r="D23" s="28">
        <v>2000</v>
      </c>
      <c r="E23" s="3">
        <f t="shared" si="0"/>
        <v>2000</v>
      </c>
      <c r="F23" s="7"/>
      <c r="G23" s="17"/>
      <c r="I23" s="21"/>
      <c r="J23" s="48"/>
      <c r="K23" s="40" t="s">
        <v>31</v>
      </c>
      <c r="L23" s="39" t="s">
        <v>49</v>
      </c>
    </row>
    <row r="24" spans="1:12" x14ac:dyDescent="0.25">
      <c r="A24" s="6"/>
      <c r="B24" s="29"/>
      <c r="C24" s="30"/>
      <c r="D24" s="32"/>
      <c r="E24" s="7"/>
      <c r="F24" s="7"/>
      <c r="G24" s="17"/>
      <c r="I24" s="21"/>
      <c r="J24" s="48"/>
      <c r="K24" s="40"/>
      <c r="L24" s="39"/>
    </row>
    <row r="25" spans="1:12" x14ac:dyDescent="0.25">
      <c r="A25" s="6"/>
      <c r="B25" s="29"/>
      <c r="C25" s="30"/>
      <c r="D25" s="32"/>
      <c r="E25" s="7"/>
      <c r="F25" s="7"/>
      <c r="G25" s="17"/>
      <c r="I25" s="21"/>
      <c r="J25" s="48"/>
      <c r="K25" s="38" t="s">
        <v>50</v>
      </c>
      <c r="L25" s="39"/>
    </row>
    <row r="26" spans="1:12" x14ac:dyDescent="0.25">
      <c r="A26" s="2" t="s">
        <v>9</v>
      </c>
      <c r="B26" s="26">
        <v>1</v>
      </c>
      <c r="C26" s="27" t="s">
        <v>14</v>
      </c>
      <c r="D26" s="28">
        <v>35000</v>
      </c>
      <c r="E26" s="3">
        <f t="shared" si="0"/>
        <v>35000</v>
      </c>
      <c r="F26" s="7"/>
      <c r="G26" s="17"/>
      <c r="I26" s="21"/>
      <c r="J26" s="48"/>
      <c r="K26" s="40" t="s">
        <v>17</v>
      </c>
      <c r="L26" s="39">
        <v>35000</v>
      </c>
    </row>
    <row r="27" spans="1:12" x14ac:dyDescent="0.25">
      <c r="A27" s="4" t="s">
        <v>19</v>
      </c>
      <c r="B27" s="29"/>
      <c r="C27" s="30"/>
      <c r="D27" s="31"/>
      <c r="E27" s="23"/>
      <c r="F27" s="5">
        <v>62150</v>
      </c>
      <c r="G27" s="17"/>
      <c r="I27" s="21"/>
      <c r="J27" s="48"/>
      <c r="K27" s="40" t="s">
        <v>25</v>
      </c>
      <c r="L27" s="39">
        <v>62150</v>
      </c>
    </row>
    <row r="28" spans="1:12" x14ac:dyDescent="0.25">
      <c r="A28" s="16" t="s">
        <v>34</v>
      </c>
      <c r="B28" s="29"/>
      <c r="C28" s="30"/>
      <c r="D28" s="31"/>
      <c r="E28" s="23"/>
      <c r="F28" s="23"/>
      <c r="G28" s="18">
        <v>11850.76</v>
      </c>
      <c r="I28" s="21"/>
      <c r="J28" s="48"/>
      <c r="K28" s="40" t="s">
        <v>31</v>
      </c>
      <c r="L28" s="39">
        <v>42900</v>
      </c>
    </row>
    <row r="29" spans="1:12" x14ac:dyDescent="0.25">
      <c r="A29" s="16" t="s">
        <v>36</v>
      </c>
      <c r="B29" s="29"/>
      <c r="C29" s="30"/>
      <c r="D29" s="31"/>
      <c r="E29" s="23"/>
      <c r="F29" s="23"/>
      <c r="G29" s="18">
        <v>31050</v>
      </c>
      <c r="I29" s="21"/>
      <c r="J29" s="48"/>
      <c r="K29" s="40"/>
      <c r="L29" s="39"/>
    </row>
    <row r="30" spans="1:12" x14ac:dyDescent="0.25">
      <c r="A30" s="41" t="s">
        <v>55</v>
      </c>
      <c r="B30" s="29"/>
      <c r="C30" s="30"/>
      <c r="D30" s="31"/>
      <c r="E30" s="23"/>
      <c r="F30" s="23"/>
      <c r="G30" s="21"/>
      <c r="I30" s="22">
        <v>32500</v>
      </c>
      <c r="J30" s="48"/>
      <c r="K30" s="40"/>
      <c r="L30" s="39"/>
    </row>
    <row r="31" spans="1:12" x14ac:dyDescent="0.25">
      <c r="A31" s="59" t="s">
        <v>61</v>
      </c>
      <c r="B31" s="29"/>
      <c r="C31" s="30"/>
      <c r="D31" s="31"/>
      <c r="E31" s="23"/>
      <c r="F31" s="23"/>
      <c r="G31" s="21"/>
      <c r="H31" s="62">
        <v>20000</v>
      </c>
      <c r="I31" s="22"/>
      <c r="J31" s="48"/>
      <c r="K31" s="40"/>
      <c r="L31" s="39"/>
    </row>
    <row r="32" spans="1:12" x14ac:dyDescent="0.25">
      <c r="A32" s="6"/>
      <c r="B32" s="29"/>
      <c r="C32" s="30"/>
      <c r="D32" s="31"/>
      <c r="E32" s="23"/>
      <c r="F32" s="23"/>
      <c r="G32" s="21"/>
      <c r="I32" s="21"/>
      <c r="J32" s="48"/>
      <c r="K32" s="38" t="s">
        <v>51</v>
      </c>
      <c r="L32" s="39"/>
    </row>
    <row r="33" spans="1:12" x14ac:dyDescent="0.25">
      <c r="A33" s="2" t="s">
        <v>10</v>
      </c>
      <c r="B33" s="26">
        <v>1</v>
      </c>
      <c r="C33" s="27" t="s">
        <v>14</v>
      </c>
      <c r="D33" s="28">
        <v>7000</v>
      </c>
      <c r="E33" s="3">
        <f t="shared" si="0"/>
        <v>7000</v>
      </c>
      <c r="F33" s="7"/>
      <c r="G33" s="17"/>
      <c r="I33" s="21"/>
      <c r="J33" s="48"/>
      <c r="K33" s="40" t="s">
        <v>17</v>
      </c>
      <c r="L33" s="39">
        <v>7000</v>
      </c>
    </row>
    <row r="34" spans="1:12" x14ac:dyDescent="0.25">
      <c r="A34" s="16" t="s">
        <v>35</v>
      </c>
      <c r="B34" s="29"/>
      <c r="C34" s="30"/>
      <c r="D34" s="31"/>
      <c r="E34" s="23"/>
      <c r="F34" s="23"/>
      <c r="G34" s="18">
        <v>7762.5</v>
      </c>
      <c r="H34" s="21"/>
      <c r="I34" s="51"/>
      <c r="K34" s="40" t="s">
        <v>25</v>
      </c>
      <c r="L34" s="39" t="s">
        <v>49</v>
      </c>
    </row>
    <row r="35" spans="1:12" x14ac:dyDescent="0.25">
      <c r="A35" s="41" t="s">
        <v>56</v>
      </c>
      <c r="B35" s="29"/>
      <c r="C35" s="30"/>
      <c r="D35" s="31"/>
      <c r="E35" s="23"/>
      <c r="F35" s="23"/>
      <c r="G35" s="21"/>
      <c r="H35" s="21"/>
      <c r="I35" s="22">
        <v>5000</v>
      </c>
      <c r="J35" s="42"/>
      <c r="K35" s="40" t="s">
        <v>31</v>
      </c>
      <c r="L35" s="39">
        <v>7500</v>
      </c>
    </row>
    <row r="36" spans="1:12" x14ac:dyDescent="0.25">
      <c r="A36" s="59" t="s">
        <v>69</v>
      </c>
      <c r="B36" s="29"/>
      <c r="C36" s="30"/>
      <c r="D36" s="31"/>
      <c r="E36" s="23"/>
      <c r="F36" s="23"/>
      <c r="G36" s="21"/>
      <c r="H36" s="44">
        <v>7000</v>
      </c>
      <c r="I36" s="51"/>
      <c r="K36" s="40"/>
      <c r="L36" s="39"/>
    </row>
    <row r="37" spans="1:12" x14ac:dyDescent="0.25">
      <c r="A37" s="6"/>
      <c r="B37" s="29"/>
      <c r="C37" s="30"/>
      <c r="D37" s="31"/>
      <c r="E37" s="23"/>
      <c r="F37" s="23"/>
      <c r="G37" s="21"/>
      <c r="H37" s="21"/>
      <c r="I37" s="51"/>
      <c r="K37" s="40"/>
      <c r="L37" s="39"/>
    </row>
    <row r="38" spans="1:12" x14ac:dyDescent="0.25">
      <c r="A38" s="2" t="s">
        <v>11</v>
      </c>
      <c r="B38" s="26">
        <v>1</v>
      </c>
      <c r="C38" s="27" t="s">
        <v>14</v>
      </c>
      <c r="D38" s="28">
        <v>50000</v>
      </c>
      <c r="E38" s="3">
        <f t="shared" si="0"/>
        <v>50000</v>
      </c>
      <c r="F38" s="7"/>
      <c r="G38" s="17"/>
      <c r="H38" s="21"/>
      <c r="I38" s="21"/>
      <c r="J38" s="42"/>
      <c r="K38" s="38" t="s">
        <v>52</v>
      </c>
      <c r="L38" s="39"/>
    </row>
    <row r="39" spans="1:12" x14ac:dyDescent="0.25">
      <c r="A39" s="16" t="s">
        <v>37</v>
      </c>
      <c r="B39" s="29"/>
      <c r="C39" s="30"/>
      <c r="D39" s="31"/>
      <c r="E39" s="23"/>
      <c r="F39" s="23"/>
      <c r="G39" s="18">
        <v>11850.75</v>
      </c>
      <c r="H39" s="21"/>
      <c r="I39" s="51"/>
      <c r="K39" s="40" t="s">
        <v>17</v>
      </c>
      <c r="L39" s="39">
        <v>50000</v>
      </c>
    </row>
    <row r="40" spans="1:12" x14ac:dyDescent="0.25">
      <c r="A40" s="4" t="s">
        <v>21</v>
      </c>
      <c r="B40" s="29"/>
      <c r="C40" s="30"/>
      <c r="D40" s="31"/>
      <c r="E40" s="23"/>
      <c r="F40" s="5">
        <v>19976</v>
      </c>
      <c r="G40" s="17"/>
      <c r="H40" s="21"/>
      <c r="I40" s="51"/>
      <c r="K40" s="40" t="s">
        <v>25</v>
      </c>
      <c r="L40" s="39">
        <v>182852</v>
      </c>
    </row>
    <row r="41" spans="1:12" x14ac:dyDescent="0.25">
      <c r="A41" s="4" t="s">
        <v>22</v>
      </c>
      <c r="B41" s="29"/>
      <c r="C41" s="30"/>
      <c r="D41" s="31"/>
      <c r="E41" s="23"/>
      <c r="F41" s="5">
        <v>88487</v>
      </c>
      <c r="G41" s="17"/>
      <c r="H41" s="21"/>
      <c r="I41" s="51"/>
      <c r="K41" s="40" t="s">
        <v>31</v>
      </c>
      <c r="L41" s="39">
        <v>63445</v>
      </c>
    </row>
    <row r="42" spans="1:12" x14ac:dyDescent="0.25">
      <c r="A42" s="4" t="s">
        <v>23</v>
      </c>
      <c r="B42" s="29"/>
      <c r="C42" s="30"/>
      <c r="D42" s="31"/>
      <c r="E42" s="23"/>
      <c r="F42" s="5">
        <v>74389</v>
      </c>
      <c r="G42" s="17"/>
      <c r="H42" s="21"/>
      <c r="I42" s="51"/>
    </row>
    <row r="43" spans="1:12" x14ac:dyDescent="0.25">
      <c r="A43" s="16" t="s">
        <v>44</v>
      </c>
      <c r="B43" s="29"/>
      <c r="C43" s="30"/>
      <c r="D43" s="31"/>
      <c r="E43" s="23"/>
      <c r="F43" s="23"/>
      <c r="G43" s="18">
        <v>11747.25</v>
      </c>
      <c r="H43" s="21"/>
      <c r="I43" s="51"/>
    </row>
    <row r="44" spans="1:12" x14ac:dyDescent="0.25">
      <c r="A44" s="16" t="s">
        <v>39</v>
      </c>
      <c r="B44" s="29"/>
      <c r="C44" s="30"/>
      <c r="D44" s="31"/>
      <c r="E44" s="23"/>
      <c r="F44" s="23"/>
      <c r="G44" s="18">
        <v>37001.25</v>
      </c>
      <c r="H44" s="21"/>
      <c r="I44" s="51"/>
    </row>
    <row r="45" spans="1:12" x14ac:dyDescent="0.25">
      <c r="A45" s="16" t="s">
        <v>40</v>
      </c>
      <c r="B45" s="29"/>
      <c r="C45" s="30"/>
      <c r="D45" s="31"/>
      <c r="E45" s="23"/>
      <c r="F45" s="23"/>
      <c r="G45" s="18">
        <v>1552.5</v>
      </c>
      <c r="H45" s="21"/>
      <c r="I45" s="51"/>
    </row>
    <row r="46" spans="1:12" x14ac:dyDescent="0.25">
      <c r="A46" s="16" t="s">
        <v>41</v>
      </c>
      <c r="B46" s="29"/>
      <c r="C46" s="30"/>
      <c r="D46" s="31"/>
      <c r="E46" s="23"/>
      <c r="F46" s="23"/>
      <c r="G46" s="18">
        <v>1293.75</v>
      </c>
      <c r="H46" s="21"/>
      <c r="I46" s="51"/>
    </row>
    <row r="47" spans="1:12" x14ac:dyDescent="0.25">
      <c r="A47" s="41" t="s">
        <v>57</v>
      </c>
      <c r="B47" s="29"/>
      <c r="C47" s="30"/>
      <c r="D47" s="31"/>
      <c r="E47" s="23"/>
      <c r="F47" s="23"/>
      <c r="G47" s="21"/>
      <c r="H47" s="21"/>
      <c r="I47" s="22">
        <v>143600</v>
      </c>
      <c r="J47" s="42"/>
    </row>
    <row r="48" spans="1:12" x14ac:dyDescent="0.25">
      <c r="A48" s="41" t="s">
        <v>53</v>
      </c>
      <c r="B48" s="29"/>
      <c r="C48" s="30"/>
      <c r="D48" s="31"/>
      <c r="E48" s="23"/>
      <c r="F48" s="23"/>
      <c r="G48" s="21"/>
      <c r="H48" s="21"/>
      <c r="I48" s="22">
        <v>77000</v>
      </c>
      <c r="J48" s="42"/>
    </row>
    <row r="49" spans="1:10" x14ac:dyDescent="0.25">
      <c r="A49" s="2" t="s">
        <v>12</v>
      </c>
      <c r="B49" s="26">
        <v>1</v>
      </c>
      <c r="C49" s="27" t="s">
        <v>14</v>
      </c>
      <c r="D49" s="28"/>
      <c r="E49" s="3">
        <f t="shared" si="0"/>
        <v>0</v>
      </c>
      <c r="F49" s="7"/>
      <c r="G49" s="17"/>
      <c r="H49" s="21"/>
      <c r="I49" s="51"/>
    </row>
    <row r="50" spans="1:10" x14ac:dyDescent="0.25">
      <c r="A50" s="59" t="s">
        <v>62</v>
      </c>
      <c r="B50" s="29"/>
      <c r="C50" s="30"/>
      <c r="D50" s="32"/>
      <c r="E50" s="7"/>
      <c r="F50" s="7"/>
      <c r="G50" s="17"/>
      <c r="H50" s="44">
        <v>25000</v>
      </c>
      <c r="I50" s="51"/>
    </row>
    <row r="51" spans="1:10" x14ac:dyDescent="0.25">
      <c r="A51" s="59" t="s">
        <v>63</v>
      </c>
      <c r="B51" s="29"/>
      <c r="C51" s="30"/>
      <c r="D51" s="32"/>
      <c r="E51" s="7"/>
      <c r="F51" s="7"/>
      <c r="G51" s="17"/>
      <c r="H51" s="44">
        <v>55000</v>
      </c>
      <c r="I51" s="51"/>
    </row>
    <row r="52" spans="1:10" x14ac:dyDescent="0.25">
      <c r="A52" s="59" t="s">
        <v>64</v>
      </c>
      <c r="B52" s="29"/>
      <c r="C52" s="30"/>
      <c r="D52" s="32"/>
      <c r="E52" s="7"/>
      <c r="F52" s="7"/>
      <c r="G52" s="17"/>
      <c r="H52" s="44">
        <v>15000</v>
      </c>
      <c r="I52" s="51"/>
    </row>
    <row r="53" spans="1:10" x14ac:dyDescent="0.25">
      <c r="A53" s="59" t="s">
        <v>65</v>
      </c>
      <c r="B53" s="29"/>
      <c r="C53" s="30"/>
      <c r="D53" s="32"/>
      <c r="E53" s="7"/>
      <c r="F53" s="7"/>
      <c r="G53" s="17"/>
      <c r="H53" s="44">
        <v>4500</v>
      </c>
      <c r="I53" s="51"/>
    </row>
    <row r="54" spans="1:10" x14ac:dyDescent="0.25">
      <c r="A54" s="59" t="s">
        <v>66</v>
      </c>
      <c r="B54" s="29"/>
      <c r="C54" s="30"/>
      <c r="D54" s="32"/>
      <c r="E54" s="7"/>
      <c r="F54" s="7"/>
      <c r="G54" s="17"/>
      <c r="H54" s="44">
        <v>2000</v>
      </c>
      <c r="I54" s="51"/>
    </row>
    <row r="55" spans="1:10" x14ac:dyDescent="0.25">
      <c r="A55" s="59" t="s">
        <v>68</v>
      </c>
      <c r="B55" s="29"/>
      <c r="C55" s="30"/>
      <c r="D55" s="32"/>
      <c r="E55" s="7"/>
      <c r="F55" s="7"/>
      <c r="G55" s="17"/>
      <c r="H55" s="44">
        <v>10000</v>
      </c>
      <c r="I55" s="51"/>
    </row>
    <row r="56" spans="1:10" x14ac:dyDescent="0.25">
      <c r="A56" s="6"/>
      <c r="B56" s="29"/>
      <c r="C56" s="30"/>
      <c r="D56" s="32"/>
      <c r="E56" s="7"/>
      <c r="F56" s="7"/>
      <c r="G56" s="17"/>
      <c r="H56" s="21"/>
      <c r="I56" s="51"/>
    </row>
    <row r="57" spans="1:10" x14ac:dyDescent="0.25">
      <c r="A57" s="2" t="s">
        <v>13</v>
      </c>
      <c r="B57" s="26">
        <v>1</v>
      </c>
      <c r="C57" s="27" t="s">
        <v>14</v>
      </c>
      <c r="D57" s="28"/>
      <c r="E57" s="3">
        <f t="shared" si="0"/>
        <v>0</v>
      </c>
      <c r="F57" s="7"/>
      <c r="G57" s="17"/>
      <c r="H57" s="21"/>
      <c r="I57" s="51"/>
    </row>
    <row r="58" spans="1:10" ht="15.75" thickBot="1" x14ac:dyDescent="0.3">
      <c r="A58" s="6"/>
      <c r="B58" s="29"/>
      <c r="C58" s="30"/>
      <c r="D58" s="32"/>
      <c r="E58" s="7"/>
      <c r="F58" s="7"/>
      <c r="G58" s="17"/>
      <c r="H58" s="17"/>
      <c r="I58" s="51"/>
    </row>
    <row r="59" spans="1:10" ht="15.75" thickBot="1" x14ac:dyDescent="0.3">
      <c r="A59" s="8" t="s">
        <v>16</v>
      </c>
      <c r="B59" s="33"/>
      <c r="C59" s="34"/>
      <c r="D59" s="35"/>
      <c r="E59" s="9">
        <f>SUM(E3:E57)</f>
        <v>141500</v>
      </c>
      <c r="F59" s="10">
        <f>SUM(F5:F57)</f>
        <v>363136</v>
      </c>
      <c r="G59" s="19">
        <f>SUM(G4:G57)</f>
        <v>185316.76</v>
      </c>
      <c r="H59" s="43">
        <f>SUM(H3:H58)</f>
        <v>198500</v>
      </c>
      <c r="I59" s="52">
        <f>SUM(I2:I58)</f>
        <v>376850</v>
      </c>
      <c r="J59" s="48"/>
    </row>
    <row r="60" spans="1:10" ht="15.75" thickBot="1" x14ac:dyDescent="0.3">
      <c r="A60" s="6"/>
      <c r="B60" s="29"/>
      <c r="C60" s="30"/>
      <c r="D60" s="32"/>
      <c r="E60" s="7"/>
      <c r="F60" s="7"/>
      <c r="G60" s="17"/>
      <c r="H60" s="17"/>
      <c r="I60" s="17"/>
      <c r="J60" s="48"/>
    </row>
    <row r="61" spans="1:10" ht="15.75" thickBot="1" x14ac:dyDescent="0.3">
      <c r="A61" s="8" t="s">
        <v>26</v>
      </c>
      <c r="B61" s="33"/>
      <c r="C61" s="34"/>
      <c r="D61" s="36">
        <v>0.15</v>
      </c>
      <c r="E61" s="9">
        <f>E59*0.15</f>
        <v>21225</v>
      </c>
      <c r="F61" s="10">
        <v>0</v>
      </c>
      <c r="G61" s="19">
        <v>0</v>
      </c>
      <c r="H61" s="43">
        <v>0</v>
      </c>
      <c r="I61" s="52">
        <f>I59*0.15</f>
        <v>56527.5</v>
      </c>
      <c r="J61" s="48"/>
    </row>
    <row r="62" spans="1:10" ht="15.75" thickBot="1" x14ac:dyDescent="0.3">
      <c r="A62" s="6"/>
      <c r="B62" s="29"/>
      <c r="C62" s="30"/>
      <c r="D62" s="32"/>
      <c r="E62" s="7"/>
      <c r="F62" s="7"/>
      <c r="G62" s="18"/>
      <c r="H62" s="44"/>
      <c r="I62" s="22"/>
      <c r="J62" s="48"/>
    </row>
    <row r="63" spans="1:10" ht="15.75" thickBot="1" x14ac:dyDescent="0.3">
      <c r="A63" s="8" t="s">
        <v>15</v>
      </c>
      <c r="B63" s="33"/>
      <c r="C63" s="34"/>
      <c r="D63" s="37"/>
      <c r="E63" s="11">
        <f>SUM(E59:E61)</f>
        <v>162725</v>
      </c>
      <c r="F63" s="12">
        <f>F59</f>
        <v>363136</v>
      </c>
      <c r="G63" s="20">
        <f>G59+G62</f>
        <v>185316.76</v>
      </c>
      <c r="H63" s="45">
        <f>H59+H62</f>
        <v>198500</v>
      </c>
      <c r="I63" s="53">
        <f>I61+I59</f>
        <v>433377.5</v>
      </c>
      <c r="J63" s="54"/>
    </row>
    <row r="66" spans="1:5" x14ac:dyDescent="0.25">
      <c r="A66" t="s">
        <v>60</v>
      </c>
      <c r="B66" s="58">
        <v>45749</v>
      </c>
      <c r="D66" s="39" t="s">
        <v>17</v>
      </c>
      <c r="E66" s="39">
        <f>I63</f>
        <v>433377.5</v>
      </c>
    </row>
    <row r="67" spans="1:5" x14ac:dyDescent="0.25">
      <c r="D67" s="39" t="s">
        <v>31</v>
      </c>
      <c r="E67" s="39">
        <f>G63</f>
        <v>185316.76</v>
      </c>
    </row>
    <row r="68" spans="1:5" x14ac:dyDescent="0.25">
      <c r="D68" s="39" t="s">
        <v>25</v>
      </c>
      <c r="E68" s="39">
        <f>F63</f>
        <v>363136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Guy</dc:creator>
  <cp:lastModifiedBy>Matthew Guy</cp:lastModifiedBy>
  <dcterms:created xsi:type="dcterms:W3CDTF">2025-02-05T03:32:01Z</dcterms:created>
  <dcterms:modified xsi:type="dcterms:W3CDTF">2025-02-11T05:14:10Z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ce9a2d-4500-4040-bc7b-8693528ff82e_Enabled">
    <vt:lpwstr>true</vt:lpwstr>
  </property>
  <property fmtid="{D5CDD505-2E9C-101B-9397-08002B2CF9AE}" pid="3" name="MSIP_Label_07ce9a2d-4500-4040-bc7b-8693528ff82e_SetDate">
    <vt:lpwstr>2025-02-05T03:51:18Z</vt:lpwstr>
  </property>
  <property fmtid="{D5CDD505-2E9C-101B-9397-08002B2CF9AE}" pid="4" name="MSIP_Label_07ce9a2d-4500-4040-bc7b-8693528ff82e_Method">
    <vt:lpwstr>Standard</vt:lpwstr>
  </property>
  <property fmtid="{D5CDD505-2E9C-101B-9397-08002B2CF9AE}" pid="5" name="MSIP_Label_07ce9a2d-4500-4040-bc7b-8693528ff82e_Name">
    <vt:lpwstr>07ce9a2d-4500-4040-bc7b-8693528ff82e</vt:lpwstr>
  </property>
  <property fmtid="{D5CDD505-2E9C-101B-9397-08002B2CF9AE}" pid="6" name="MSIP_Label_07ce9a2d-4500-4040-bc7b-8693528ff82e_SiteId">
    <vt:lpwstr>6a1cd45c-ebe3-4022-8b13-5c488f30ff32</vt:lpwstr>
  </property>
  <property fmtid="{D5CDD505-2E9C-101B-9397-08002B2CF9AE}" pid="7" name="MSIP_Label_07ce9a2d-4500-4040-bc7b-8693528ff82e_ActionId">
    <vt:lpwstr>d1ef44f8-0e67-47fe-ab59-b1e166ca4bf3</vt:lpwstr>
  </property>
  <property fmtid="{D5CDD505-2E9C-101B-9397-08002B2CF9AE}" pid="8" name="MSIP_Label_07ce9a2d-4500-4040-bc7b-8693528ff82e_ContentBits">
    <vt:lpwstr>0</vt:lpwstr>
  </property>
</Properties>
</file>