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leap-my.sharepoint.com/personal/matthew_guy_execujet_com/Documents/Home/"/>
    </mc:Choice>
  </mc:AlternateContent>
  <xr:revisionPtr revIDLastSave="256" documentId="8_{54627531-C893-4769-AEED-E722A5F238F3}" xr6:coauthVersionLast="47" xr6:coauthVersionMax="47" xr10:uidLastSave="{443EBDBF-1D08-46B0-B5F4-3BA6032551FB}"/>
  <bookViews>
    <workbookView xWindow="-120" yWindow="-120" windowWidth="29040" windowHeight="15840" xr2:uid="{12845E46-521F-438B-83DE-EBBDD350FD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52" i="1" s="1"/>
  <c r="K54" i="1" s="1"/>
  <c r="G46" i="1"/>
  <c r="J54" i="1"/>
  <c r="I50" i="1"/>
  <c r="H50" i="1"/>
  <c r="H54" i="1" s="1"/>
  <c r="G48" i="1"/>
  <c r="G7" i="1"/>
  <c r="G12" i="1"/>
  <c r="G16" i="1"/>
  <c r="G19" i="1"/>
  <c r="G20" i="1"/>
  <c r="G21" i="1"/>
  <c r="G22" i="1"/>
  <c r="G25" i="1"/>
  <c r="G31" i="1"/>
  <c r="G35" i="1"/>
  <c r="G3" i="1"/>
  <c r="I54" i="1" l="1"/>
  <c r="G50" i="1"/>
  <c r="G52" i="1" l="1"/>
  <c r="G54" i="1" s="1"/>
</calcChain>
</file>

<file path=xl/sharedStrings.xml><?xml version="1.0" encoding="utf-8"?>
<sst xmlns="http://schemas.openxmlformats.org/spreadsheetml/2006/main" count="103" uniqueCount="61">
  <si>
    <t>Site Manager</t>
  </si>
  <si>
    <t>Weeks</t>
  </si>
  <si>
    <t>Project Manager</t>
  </si>
  <si>
    <t>Waste removal</t>
  </si>
  <si>
    <t>Insurance</t>
  </si>
  <si>
    <t>Safety</t>
  </si>
  <si>
    <t>Floor protections . Signage</t>
  </si>
  <si>
    <t>Bunnings runs</t>
  </si>
  <si>
    <t>Dilapidation survey</t>
  </si>
  <si>
    <t>Council permits and hoardings</t>
  </si>
  <si>
    <t>Traffic control allowance</t>
  </si>
  <si>
    <t>Cladding removal via ropes</t>
  </si>
  <si>
    <t>Removal of tiling from walls</t>
  </si>
  <si>
    <t>Supply and install Emerclad façade coating</t>
  </si>
  <si>
    <t>Item</t>
  </si>
  <si>
    <t>TOTAL</t>
  </si>
  <si>
    <t>Subtotal</t>
  </si>
  <si>
    <t>Canopy</t>
  </si>
  <si>
    <t>Preliminaries and site supervision</t>
  </si>
  <si>
    <t>Hoardings and overhead protection</t>
  </si>
  <si>
    <t>Demolition of existing soffit and fascia linings (including rubbish removal)</t>
  </si>
  <si>
    <t>Supply and install new framing and linings to soffit and fascia at West Entry</t>
  </si>
  <si>
    <t>Removal and replacement of curved elements to SW corner</t>
  </si>
  <si>
    <t>Removal and replacement of curved elements to SE corner</t>
  </si>
  <si>
    <t>HBCF (Home owners warranty insurance)</t>
  </si>
  <si>
    <t>Buildcorp</t>
  </si>
  <si>
    <t>Margin</t>
  </si>
  <si>
    <t>Quantity</t>
  </si>
  <si>
    <t>Unit</t>
  </si>
  <si>
    <t>Price</t>
  </si>
  <si>
    <t>Total</t>
  </si>
  <si>
    <t>Newlife</t>
  </si>
  <si>
    <t>Site Establishment</t>
  </si>
  <si>
    <t>Engineering</t>
  </si>
  <si>
    <t>Permits and fees</t>
  </si>
  <si>
    <t>Traffic Control</t>
  </si>
  <si>
    <t>Scaffold</t>
  </si>
  <si>
    <t>Cladding Removal</t>
  </si>
  <si>
    <t>Waste</t>
  </si>
  <si>
    <t>Cladding Supply and Installation</t>
  </si>
  <si>
    <t>Electrical</t>
  </si>
  <si>
    <t>Painting</t>
  </si>
  <si>
    <t>Project Management</t>
  </si>
  <si>
    <t>Updown Access</t>
  </si>
  <si>
    <t>EWP (Elevated Work Platform) Access</t>
  </si>
  <si>
    <t>Site and Project Management</t>
  </si>
  <si>
    <t>Waste Removal</t>
  </si>
  <si>
    <t>None</t>
  </si>
  <si>
    <t>Misc works</t>
  </si>
  <si>
    <t>Included</t>
  </si>
  <si>
    <t>Scaffold, hoardings, permits</t>
  </si>
  <si>
    <t>Traffic Management</t>
  </si>
  <si>
    <t>Cladding removal (and replacement)</t>
  </si>
  <si>
    <t>TBA</t>
  </si>
  <si>
    <t>Access</t>
  </si>
  <si>
    <t>Prelims</t>
  </si>
  <si>
    <t>Permits / Hoardings</t>
  </si>
  <si>
    <t>Traffic control</t>
  </si>
  <si>
    <t>Cladding removal and replacement</t>
  </si>
  <si>
    <t>Project manage fire order</t>
  </si>
  <si>
    <t>Canopy remove and replace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</si>
</sst>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1" applyFont="1"/>
    <xf numFmtId="0" fontId="0" fillId="2" borderId="4" xfId="0" applyFill="1" applyBorder="1"/>
    <xf numFmtId="0" fontId="0" fillId="2" borderId="0" xfId="0" applyFill="1"/>
    <xf numFmtId="44" fontId="0" fillId="2" borderId="5" xfId="1" applyFont="1" applyFill="1" applyBorder="1"/>
    <xf numFmtId="0" fontId="0" fillId="3" borderId="4" xfId="0" applyFill="1" applyBorder="1"/>
    <xf numFmtId="0" fontId="0" fillId="3" borderId="0" xfId="0" applyFill="1"/>
    <xf numFmtId="44" fontId="0" fillId="3" borderId="5" xfId="1" applyFont="1" applyFill="1" applyBorder="1"/>
    <xf numFmtId="0" fontId="0" fillId="0" borderId="4" xfId="0" applyBorder="1"/>
    <xf numFmtId="44" fontId="0" fillId="0" borderId="5" xfId="1" applyFont="1" applyBorder="1"/>
    <xf numFmtId="0" fontId="2" fillId="0" borderId="6" xfId="0" applyFont="1" applyBorder="1"/>
    <xf numFmtId="0" fontId="0" fillId="0" borderId="7" xfId="0" applyBorder="1"/>
    <xf numFmtId="44" fontId="0" fillId="2" borderId="8" xfId="1" applyFont="1" applyFill="1" applyBorder="1"/>
    <xf numFmtId="44" fontId="0" fillId="3" borderId="8" xfId="1" applyFont="1" applyFill="1" applyBorder="1"/>
    <xf numFmtId="44" fontId="2" fillId="2" borderId="8" xfId="1" applyFont="1" applyFill="1" applyBorder="1"/>
    <xf numFmtId="44" fontId="2" fillId="3" borderId="8" xfId="1" applyFont="1" applyFill="1" applyBorder="1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4" borderId="4" xfId="0" applyFill="1" applyBorder="1"/>
    <xf numFmtId="0" fontId="0" fillId="4" borderId="0" xfId="0" applyFill="1"/>
    <xf numFmtId="44" fontId="0" fillId="0" borderId="9" xfId="1" applyFont="1" applyBorder="1"/>
    <xf numFmtId="44" fontId="0" fillId="4" borderId="9" xfId="1" applyFont="1" applyFill="1" applyBorder="1"/>
    <xf numFmtId="44" fontId="0" fillId="4" borderId="8" xfId="1" applyFont="1" applyFill="1" applyBorder="1"/>
    <xf numFmtId="44" fontId="2" fillId="4" borderId="8" xfId="1" applyFont="1" applyFill="1" applyBorder="1"/>
    <xf numFmtId="44" fontId="0" fillId="0" borderId="9" xfId="1" applyFont="1" applyFill="1" applyBorder="1"/>
    <xf numFmtId="44" fontId="0" fillId="5" borderId="9" xfId="1" applyFont="1" applyFill="1" applyBorder="1"/>
    <xf numFmtId="44" fontId="0" fillId="0" borderId="5" xfId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4" xfId="0" applyFont="1" applyFill="1" applyBorder="1"/>
    <xf numFmtId="0" fontId="6" fillId="2" borderId="0" xfId="0" applyFont="1" applyFill="1"/>
    <xf numFmtId="44" fontId="6" fillId="2" borderId="0" xfId="1" applyFont="1" applyFill="1" applyBorder="1"/>
    <xf numFmtId="0" fontId="6" fillId="0" borderId="4" xfId="0" applyFont="1" applyBorder="1"/>
    <xf numFmtId="0" fontId="6" fillId="0" borderId="0" xfId="0" applyFont="1"/>
    <xf numFmtId="44" fontId="6" fillId="0" borderId="0" xfId="1" applyFont="1" applyFill="1" applyBorder="1"/>
    <xf numFmtId="44" fontId="6" fillId="0" borderId="0" xfId="1" applyFont="1" applyBorder="1"/>
    <xf numFmtId="0" fontId="6" fillId="0" borderId="6" xfId="0" applyFont="1" applyBorder="1"/>
    <xf numFmtId="0" fontId="6" fillId="0" borderId="7" xfId="0" applyFont="1" applyBorder="1"/>
    <xf numFmtId="44" fontId="6" fillId="2" borderId="7" xfId="1" applyFont="1" applyFill="1" applyBorder="1"/>
    <xf numFmtId="9" fontId="6" fillId="2" borderId="7" xfId="1" applyNumberFormat="1" applyFont="1" applyFill="1" applyBorder="1" applyAlignment="1">
      <alignment horizontal="center"/>
    </xf>
    <xf numFmtId="44" fontId="7" fillId="2" borderId="7" xfId="1" applyFont="1" applyFill="1" applyBorder="1"/>
    <xf numFmtId="0" fontId="2" fillId="0" borderId="10" xfId="0" applyFont="1" applyBorder="1"/>
    <xf numFmtId="44" fontId="0" fillId="0" borderId="10" xfId="1" applyFont="1" applyBorder="1"/>
    <xf numFmtId="0" fontId="0" fillId="0" borderId="10" xfId="0" applyBorder="1"/>
    <xf numFmtId="41" fontId="0" fillId="0" borderId="9" xfId="2" applyFont="1" applyFill="1" applyBorder="1"/>
    <xf numFmtId="0" fontId="0" fillId="5" borderId="4" xfId="0" applyFill="1" applyBorder="1"/>
    <xf numFmtId="0" fontId="0" fillId="5" borderId="0" xfId="0" applyFill="1"/>
    <xf numFmtId="44" fontId="0" fillId="0" borderId="0" xfId="1" applyFont="1" applyFill="1"/>
    <xf numFmtId="44" fontId="0" fillId="6" borderId="8" xfId="1" applyFont="1" applyFill="1" applyBorder="1"/>
    <xf numFmtId="44" fontId="0" fillId="6" borderId="9" xfId="1" applyFont="1" applyFill="1" applyBorder="1"/>
    <xf numFmtId="44" fontId="2" fillId="6" borderId="8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 applyFill="1" applyBorder="1"/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44" fontId="0" fillId="5" borderId="11" xfId="1" applyFont="1" applyFill="1" applyBorder="1"/>
    <xf numFmtId="44" fontId="2" fillId="5" borderId="11" xfId="1" applyFont="1" applyFill="1" applyBorder="1"/>
    <xf numFmtId="44" fontId="2" fillId="0" borderId="0" xfId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 [0]" xfId="2" builtinId="6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9424-BF1F-4AAE-9DDF-07516C62AEB8}">
  <dimension ref="B1:N59"/>
  <sheetViews>
    <sheetView tabSelected="1" topLeftCell="A21" workbookViewId="0">
      <selection activeCell="J30" sqref="J30"/>
    </sheetView>
  </sheetViews>
  <sheetFormatPr defaultRowHeight="15" x14ac:dyDescent="0.25"/>
  <cols>
    <col min="2" max="2" width="68" bestFit="1" customWidth="1"/>
    <col min="3" max="3" width="4.85546875" customWidth="1"/>
    <col min="6" max="6" width="12.42578125" style="1" bestFit="1" customWidth="1"/>
    <col min="7" max="7" width="12.5703125" style="1" bestFit="1" customWidth="1"/>
    <col min="8" max="8" width="26.140625" style="1" customWidth="1"/>
    <col min="9" max="9" width="25.85546875" style="1" customWidth="1"/>
    <col min="10" max="10" width="26" customWidth="1"/>
    <col min="11" max="11" width="36.5703125" bestFit="1" customWidth="1"/>
    <col min="12" max="12" width="40.85546875" customWidth="1"/>
    <col min="13" max="13" width="34.5703125" bestFit="1" customWidth="1"/>
    <col min="14" max="14" width="12.5703125" style="1" bestFit="1" customWidth="1"/>
  </cols>
  <sheetData>
    <row r="1" spans="2:14" ht="21" x14ac:dyDescent="0.35">
      <c r="B1" s="16"/>
      <c r="C1" s="17"/>
      <c r="D1" s="62" t="s">
        <v>17</v>
      </c>
      <c r="E1" s="63"/>
      <c r="F1" s="63"/>
      <c r="G1" s="64"/>
      <c r="H1" s="18" t="s">
        <v>25</v>
      </c>
      <c r="I1" s="18" t="s">
        <v>31</v>
      </c>
      <c r="J1" s="18" t="s">
        <v>43</v>
      </c>
      <c r="K1" s="56" t="s">
        <v>60</v>
      </c>
      <c r="L1" s="54"/>
    </row>
    <row r="2" spans="2:14" ht="15.75" customHeight="1" x14ac:dyDescent="0.25">
      <c r="B2" s="8"/>
      <c r="D2" s="29" t="s">
        <v>27</v>
      </c>
      <c r="E2" s="30" t="s">
        <v>28</v>
      </c>
      <c r="F2" s="30" t="s">
        <v>29</v>
      </c>
      <c r="G2" s="19" t="s">
        <v>30</v>
      </c>
      <c r="H2" s="19" t="s">
        <v>30</v>
      </c>
      <c r="I2" s="19" t="s">
        <v>30</v>
      </c>
      <c r="J2" s="19" t="s">
        <v>30</v>
      </c>
      <c r="K2" s="57" t="s">
        <v>30</v>
      </c>
      <c r="L2" s="53"/>
    </row>
    <row r="3" spans="2:14" x14ac:dyDescent="0.25">
      <c r="B3" s="2" t="s">
        <v>0</v>
      </c>
      <c r="C3" s="3"/>
      <c r="D3" s="31">
        <v>3</v>
      </c>
      <c r="E3" s="32" t="s">
        <v>1</v>
      </c>
      <c r="F3" s="33">
        <v>5500</v>
      </c>
      <c r="G3" s="4">
        <f>F3*D3</f>
        <v>16500</v>
      </c>
      <c r="H3" s="9"/>
      <c r="I3" s="22"/>
      <c r="K3" s="26"/>
      <c r="L3" s="55"/>
      <c r="M3" s="43" t="s">
        <v>45</v>
      </c>
      <c r="N3" s="44"/>
    </row>
    <row r="4" spans="2:14" x14ac:dyDescent="0.25">
      <c r="B4" s="20" t="s">
        <v>42</v>
      </c>
      <c r="C4" s="21"/>
      <c r="D4" s="34"/>
      <c r="E4" s="35"/>
      <c r="F4" s="36"/>
      <c r="G4" s="28"/>
      <c r="H4" s="28"/>
      <c r="I4" s="23">
        <v>26133.75</v>
      </c>
      <c r="K4" s="26"/>
      <c r="L4" s="55"/>
      <c r="M4" s="45" t="s">
        <v>17</v>
      </c>
      <c r="N4" s="44">
        <v>16500</v>
      </c>
    </row>
    <row r="5" spans="2:14" x14ac:dyDescent="0.25">
      <c r="B5" s="5" t="s">
        <v>18</v>
      </c>
      <c r="C5" s="6"/>
      <c r="D5" s="34"/>
      <c r="E5" s="35"/>
      <c r="F5" s="36"/>
      <c r="G5" s="28"/>
      <c r="H5" s="7">
        <v>86800</v>
      </c>
      <c r="I5" s="22"/>
      <c r="K5" s="26"/>
      <c r="L5" s="55"/>
      <c r="M5" s="45" t="s">
        <v>25</v>
      </c>
      <c r="N5" s="44">
        <v>86800</v>
      </c>
    </row>
    <row r="6" spans="2:14" x14ac:dyDescent="0.25">
      <c r="B6" s="20" t="s">
        <v>32</v>
      </c>
      <c r="C6" s="21"/>
      <c r="D6" s="34"/>
      <c r="E6" s="35"/>
      <c r="F6" s="36"/>
      <c r="G6" s="28"/>
      <c r="H6" s="28"/>
      <c r="I6" s="23">
        <v>6417</v>
      </c>
      <c r="K6" s="26"/>
      <c r="L6" s="55"/>
      <c r="M6" s="45" t="s">
        <v>31</v>
      </c>
      <c r="N6" s="44">
        <v>65000</v>
      </c>
    </row>
    <row r="7" spans="2:14" x14ac:dyDescent="0.25">
      <c r="B7" s="2" t="s">
        <v>2</v>
      </c>
      <c r="C7" s="3"/>
      <c r="D7" s="31">
        <v>1.5</v>
      </c>
      <c r="E7" s="32" t="s">
        <v>1</v>
      </c>
      <c r="F7" s="33">
        <v>6000</v>
      </c>
      <c r="G7" s="4">
        <f t="shared" ref="G7:G48" si="0">F7*D7</f>
        <v>9000</v>
      </c>
      <c r="H7" s="9"/>
      <c r="I7" s="22"/>
      <c r="K7" s="26"/>
      <c r="L7" s="55"/>
      <c r="M7" s="45"/>
      <c r="N7" s="44"/>
    </row>
    <row r="8" spans="2:14" x14ac:dyDescent="0.25">
      <c r="B8" s="47" t="s">
        <v>55</v>
      </c>
      <c r="C8" s="48"/>
      <c r="D8" s="34"/>
      <c r="E8" s="35"/>
      <c r="F8" s="36"/>
      <c r="G8" s="28"/>
      <c r="H8" s="9"/>
      <c r="I8" s="22"/>
      <c r="K8" s="27">
        <v>66400</v>
      </c>
      <c r="L8" s="55"/>
      <c r="M8" s="45"/>
      <c r="N8" s="44"/>
    </row>
    <row r="9" spans="2:14" x14ac:dyDescent="0.25">
      <c r="B9" s="47" t="s">
        <v>59</v>
      </c>
      <c r="C9" s="48"/>
      <c r="D9" s="34"/>
      <c r="E9" s="35"/>
      <c r="F9" s="36"/>
      <c r="G9" s="28"/>
      <c r="H9" s="28"/>
      <c r="I9" s="26"/>
      <c r="K9" s="27">
        <v>52350</v>
      </c>
      <c r="L9" s="55"/>
      <c r="M9" s="43" t="s">
        <v>46</v>
      </c>
      <c r="N9" s="44"/>
    </row>
    <row r="10" spans="2:14" x14ac:dyDescent="0.25">
      <c r="B10" s="20" t="s">
        <v>33</v>
      </c>
      <c r="C10" s="21"/>
      <c r="D10" s="34"/>
      <c r="E10" s="35"/>
      <c r="F10" s="36"/>
      <c r="G10" s="28"/>
      <c r="H10" s="28"/>
      <c r="I10" s="23">
        <v>32343.75</v>
      </c>
      <c r="K10" s="26"/>
      <c r="L10" s="55"/>
      <c r="M10" s="45" t="s">
        <v>17</v>
      </c>
      <c r="N10" s="44">
        <v>10000</v>
      </c>
    </row>
    <row r="11" spans="2:14" x14ac:dyDescent="0.25">
      <c r="B11" s="8"/>
      <c r="D11" s="34"/>
      <c r="E11" s="35"/>
      <c r="F11" s="36"/>
      <c r="G11" s="28"/>
      <c r="H11" s="28"/>
      <c r="I11" s="26"/>
      <c r="K11" s="26"/>
      <c r="L11" s="55"/>
      <c r="M11" s="45" t="s">
        <v>25</v>
      </c>
      <c r="N11" s="44">
        <v>16500</v>
      </c>
    </row>
    <row r="12" spans="2:14" x14ac:dyDescent="0.25">
      <c r="B12" s="2" t="s">
        <v>3</v>
      </c>
      <c r="C12" s="3"/>
      <c r="D12" s="31">
        <v>1</v>
      </c>
      <c r="E12" s="32" t="s">
        <v>14</v>
      </c>
      <c r="F12" s="33">
        <v>10000</v>
      </c>
      <c r="G12" s="4">
        <f t="shared" si="0"/>
        <v>10000</v>
      </c>
      <c r="H12" s="9"/>
      <c r="I12" s="22"/>
      <c r="K12" s="26"/>
      <c r="L12" s="55"/>
      <c r="M12" s="45" t="s">
        <v>31</v>
      </c>
      <c r="N12" s="44">
        <v>6500</v>
      </c>
    </row>
    <row r="13" spans="2:14" x14ac:dyDescent="0.25">
      <c r="B13" s="20" t="s">
        <v>38</v>
      </c>
      <c r="C13" s="21"/>
      <c r="D13" s="34"/>
      <c r="E13" s="35"/>
      <c r="F13" s="36"/>
      <c r="G13" s="28"/>
      <c r="H13" s="28"/>
      <c r="I13" s="23">
        <v>6313.5</v>
      </c>
      <c r="K13" s="26"/>
      <c r="L13" s="55"/>
      <c r="M13" s="45"/>
      <c r="N13" s="44"/>
    </row>
    <row r="14" spans="2:14" x14ac:dyDescent="0.25">
      <c r="B14" s="5" t="s">
        <v>20</v>
      </c>
      <c r="C14" s="6"/>
      <c r="D14" s="34"/>
      <c r="E14" s="35"/>
      <c r="F14" s="36"/>
      <c r="G14" s="28"/>
      <c r="H14" s="7">
        <v>16334</v>
      </c>
      <c r="I14" s="22"/>
      <c r="K14" s="26"/>
      <c r="L14" s="55"/>
      <c r="M14" s="43" t="s">
        <v>4</v>
      </c>
      <c r="N14" s="44"/>
    </row>
    <row r="15" spans="2:14" x14ac:dyDescent="0.25">
      <c r="B15" s="8"/>
      <c r="D15" s="34"/>
      <c r="E15" s="35"/>
      <c r="F15" s="36"/>
      <c r="G15" s="28"/>
      <c r="H15" s="28"/>
      <c r="I15" s="26"/>
      <c r="K15" s="26"/>
      <c r="L15" s="55"/>
      <c r="M15" s="45" t="s">
        <v>17</v>
      </c>
      <c r="N15" s="44">
        <v>3000</v>
      </c>
    </row>
    <row r="16" spans="2:14" x14ac:dyDescent="0.25">
      <c r="B16" s="2" t="s">
        <v>4</v>
      </c>
      <c r="C16" s="3"/>
      <c r="D16" s="31">
        <v>1</v>
      </c>
      <c r="E16" s="32" t="s">
        <v>14</v>
      </c>
      <c r="F16" s="33">
        <v>3000</v>
      </c>
      <c r="G16" s="4">
        <f t="shared" si="0"/>
        <v>3000</v>
      </c>
      <c r="H16" s="9"/>
      <c r="I16" s="22"/>
      <c r="K16" s="26"/>
      <c r="L16" s="55"/>
      <c r="M16" s="45" t="s">
        <v>25</v>
      </c>
      <c r="N16" s="44">
        <v>15000</v>
      </c>
    </row>
    <row r="17" spans="2:14" x14ac:dyDescent="0.25">
      <c r="B17" s="5" t="s">
        <v>24</v>
      </c>
      <c r="C17" s="6"/>
      <c r="D17" s="34"/>
      <c r="E17" s="35"/>
      <c r="F17" s="36"/>
      <c r="G17" s="28"/>
      <c r="H17" s="7">
        <v>15000</v>
      </c>
      <c r="I17" s="22"/>
      <c r="K17" s="26"/>
      <c r="L17" s="55"/>
      <c r="M17" s="45" t="s">
        <v>31</v>
      </c>
      <c r="N17" s="44" t="s">
        <v>47</v>
      </c>
    </row>
    <row r="18" spans="2:14" x14ac:dyDescent="0.25">
      <c r="B18" s="8"/>
      <c r="D18" s="34"/>
      <c r="E18" s="35"/>
      <c r="F18" s="36"/>
      <c r="G18" s="28"/>
      <c r="H18" s="28"/>
      <c r="I18" s="26"/>
      <c r="K18" s="26"/>
      <c r="L18" s="55"/>
      <c r="M18" s="45"/>
      <c r="N18" s="44"/>
    </row>
    <row r="19" spans="2:14" x14ac:dyDescent="0.25">
      <c r="B19" s="2" t="s">
        <v>5</v>
      </c>
      <c r="C19" s="3"/>
      <c r="D19" s="31">
        <v>1</v>
      </c>
      <c r="E19" s="32" t="s">
        <v>14</v>
      </c>
      <c r="F19" s="33">
        <v>5000</v>
      </c>
      <c r="G19" s="4">
        <f t="shared" si="0"/>
        <v>5000</v>
      </c>
      <c r="H19" s="9"/>
      <c r="I19" s="22"/>
      <c r="K19" s="26"/>
      <c r="L19" s="55"/>
      <c r="M19" s="43" t="s">
        <v>48</v>
      </c>
      <c r="N19" s="44"/>
    </row>
    <row r="20" spans="2:14" x14ac:dyDescent="0.25">
      <c r="B20" s="2" t="s">
        <v>6</v>
      </c>
      <c r="C20" s="3"/>
      <c r="D20" s="31">
        <v>1</v>
      </c>
      <c r="E20" s="32" t="s">
        <v>14</v>
      </c>
      <c r="F20" s="33">
        <v>2000</v>
      </c>
      <c r="G20" s="4">
        <f t="shared" si="0"/>
        <v>2000</v>
      </c>
      <c r="H20" s="9"/>
      <c r="I20" s="22"/>
      <c r="K20" s="26"/>
      <c r="L20" s="55"/>
      <c r="M20" s="45" t="s">
        <v>17</v>
      </c>
      <c r="N20" s="44">
        <v>11000</v>
      </c>
    </row>
    <row r="21" spans="2:14" x14ac:dyDescent="0.25">
      <c r="B21" s="2" t="s">
        <v>7</v>
      </c>
      <c r="C21" s="3"/>
      <c r="D21" s="31">
        <v>1</v>
      </c>
      <c r="E21" s="32" t="s">
        <v>14</v>
      </c>
      <c r="F21" s="33">
        <v>2000</v>
      </c>
      <c r="G21" s="4">
        <f t="shared" si="0"/>
        <v>2000</v>
      </c>
      <c r="H21" s="9"/>
      <c r="I21" s="22"/>
      <c r="K21" s="26"/>
      <c r="L21" s="55"/>
      <c r="M21" s="45" t="s">
        <v>25</v>
      </c>
      <c r="N21" s="44" t="s">
        <v>49</v>
      </c>
    </row>
    <row r="22" spans="2:14" x14ac:dyDescent="0.25">
      <c r="B22" s="2" t="s">
        <v>8</v>
      </c>
      <c r="C22" s="3"/>
      <c r="D22" s="31">
        <v>1</v>
      </c>
      <c r="E22" s="32" t="s">
        <v>14</v>
      </c>
      <c r="F22" s="33">
        <v>2000</v>
      </c>
      <c r="G22" s="4">
        <f t="shared" si="0"/>
        <v>2000</v>
      </c>
      <c r="H22" s="9"/>
      <c r="I22" s="22"/>
      <c r="K22" s="26"/>
      <c r="L22" s="55"/>
      <c r="M22" s="45" t="s">
        <v>31</v>
      </c>
      <c r="N22" s="44" t="s">
        <v>49</v>
      </c>
    </row>
    <row r="23" spans="2:14" x14ac:dyDescent="0.25">
      <c r="B23" s="8"/>
      <c r="D23" s="34"/>
      <c r="E23" s="35"/>
      <c r="F23" s="37"/>
      <c r="G23" s="9"/>
      <c r="H23" s="9"/>
      <c r="I23" s="22"/>
      <c r="K23" s="26"/>
      <c r="L23" s="55"/>
      <c r="M23" s="45"/>
      <c r="N23" s="44"/>
    </row>
    <row r="24" spans="2:14" x14ac:dyDescent="0.25">
      <c r="B24" s="8"/>
      <c r="D24" s="34"/>
      <c r="E24" s="35"/>
      <c r="F24" s="37"/>
      <c r="G24" s="9"/>
      <c r="H24" s="9"/>
      <c r="I24" s="22"/>
      <c r="K24" s="26"/>
      <c r="L24" s="55"/>
      <c r="M24" s="43" t="s">
        <v>50</v>
      </c>
      <c r="N24" s="44"/>
    </row>
    <row r="25" spans="2:14" x14ac:dyDescent="0.25">
      <c r="B25" s="2" t="s">
        <v>9</v>
      </c>
      <c r="C25" s="3"/>
      <c r="D25" s="31">
        <v>1</v>
      </c>
      <c r="E25" s="32" t="s">
        <v>14</v>
      </c>
      <c r="F25" s="33">
        <v>35000</v>
      </c>
      <c r="G25" s="4">
        <f t="shared" si="0"/>
        <v>35000</v>
      </c>
      <c r="H25" s="9"/>
      <c r="I25" s="22"/>
      <c r="K25" s="26"/>
      <c r="L25" s="55"/>
      <c r="M25" s="45" t="s">
        <v>17</v>
      </c>
      <c r="N25" s="44">
        <v>35000</v>
      </c>
    </row>
    <row r="26" spans="2:14" x14ac:dyDescent="0.25">
      <c r="B26" s="5" t="s">
        <v>19</v>
      </c>
      <c r="C26" s="6"/>
      <c r="D26" s="34"/>
      <c r="E26" s="35"/>
      <c r="F26" s="36"/>
      <c r="G26" s="28"/>
      <c r="H26" s="7">
        <v>62150</v>
      </c>
      <c r="I26" s="22"/>
      <c r="K26" s="26"/>
      <c r="L26" s="55"/>
      <c r="M26" s="45" t="s">
        <v>25</v>
      </c>
      <c r="N26" s="44">
        <v>62150</v>
      </c>
    </row>
    <row r="27" spans="2:14" x14ac:dyDescent="0.25">
      <c r="B27" s="20" t="s">
        <v>34</v>
      </c>
      <c r="C27" s="21"/>
      <c r="D27" s="34"/>
      <c r="E27" s="35"/>
      <c r="F27" s="36"/>
      <c r="G27" s="28"/>
      <c r="H27" s="28"/>
      <c r="I27" s="23">
        <v>11850.76</v>
      </c>
      <c r="K27" s="26"/>
      <c r="L27" s="55"/>
      <c r="M27" s="45" t="s">
        <v>31</v>
      </c>
      <c r="N27" s="44">
        <v>42900</v>
      </c>
    </row>
    <row r="28" spans="2:14" x14ac:dyDescent="0.25">
      <c r="B28" s="20" t="s">
        <v>36</v>
      </c>
      <c r="C28" s="21"/>
      <c r="D28" s="34"/>
      <c r="E28" s="35"/>
      <c r="F28" s="36"/>
      <c r="G28" s="28"/>
      <c r="H28" s="28"/>
      <c r="I28" s="23">
        <v>31050</v>
      </c>
      <c r="K28" s="26"/>
      <c r="L28" s="55"/>
      <c r="M28" s="45"/>
      <c r="N28" s="44"/>
    </row>
    <row r="29" spans="2:14" x14ac:dyDescent="0.25">
      <c r="B29" s="47" t="s">
        <v>56</v>
      </c>
      <c r="C29" s="48"/>
      <c r="D29" s="34"/>
      <c r="E29" s="35"/>
      <c r="F29" s="36"/>
      <c r="G29" s="28"/>
      <c r="H29" s="28"/>
      <c r="I29" s="26"/>
      <c r="K29" s="27">
        <v>32500</v>
      </c>
      <c r="L29" s="55"/>
      <c r="M29" s="45"/>
      <c r="N29" s="44"/>
    </row>
    <row r="30" spans="2:14" x14ac:dyDescent="0.25">
      <c r="B30" s="8"/>
      <c r="D30" s="34"/>
      <c r="E30" s="35"/>
      <c r="F30" s="36"/>
      <c r="G30" s="28"/>
      <c r="H30" s="28"/>
      <c r="I30" s="26"/>
      <c r="K30" s="26"/>
      <c r="L30" s="55"/>
      <c r="M30" s="43" t="s">
        <v>51</v>
      </c>
      <c r="N30" s="44"/>
    </row>
    <row r="31" spans="2:14" x14ac:dyDescent="0.25">
      <c r="B31" s="2" t="s">
        <v>10</v>
      </c>
      <c r="C31" s="3"/>
      <c r="D31" s="31">
        <v>1</v>
      </c>
      <c r="E31" s="32" t="s">
        <v>14</v>
      </c>
      <c r="F31" s="33">
        <v>7000</v>
      </c>
      <c r="G31" s="4">
        <f t="shared" si="0"/>
        <v>7000</v>
      </c>
      <c r="H31" s="9"/>
      <c r="I31" s="22"/>
      <c r="K31" s="26"/>
      <c r="L31" s="55"/>
      <c r="M31" s="45" t="s">
        <v>17</v>
      </c>
      <c r="N31" s="44">
        <v>7000</v>
      </c>
    </row>
    <row r="32" spans="2:14" x14ac:dyDescent="0.25">
      <c r="B32" s="20" t="s">
        <v>35</v>
      </c>
      <c r="C32" s="21"/>
      <c r="D32" s="34"/>
      <c r="E32" s="35"/>
      <c r="F32" s="36"/>
      <c r="G32" s="28"/>
      <c r="H32" s="28"/>
      <c r="I32" s="23">
        <v>7762.5</v>
      </c>
      <c r="J32" s="26"/>
      <c r="K32" s="58"/>
      <c r="M32" s="45" t="s">
        <v>25</v>
      </c>
      <c r="N32" s="44" t="s">
        <v>49</v>
      </c>
    </row>
    <row r="33" spans="2:14" x14ac:dyDescent="0.25">
      <c r="B33" s="47" t="s">
        <v>57</v>
      </c>
      <c r="D33" s="34"/>
      <c r="E33" s="35"/>
      <c r="F33" s="36"/>
      <c r="G33" s="28"/>
      <c r="H33" s="28"/>
      <c r="I33" s="26"/>
      <c r="J33" s="26"/>
      <c r="K33" s="27">
        <v>5000</v>
      </c>
      <c r="L33" s="49"/>
      <c r="M33" s="45" t="s">
        <v>31</v>
      </c>
      <c r="N33" s="44">
        <v>7500</v>
      </c>
    </row>
    <row r="34" spans="2:14" x14ac:dyDescent="0.25">
      <c r="B34" s="8"/>
      <c r="D34" s="34"/>
      <c r="E34" s="35"/>
      <c r="F34" s="36"/>
      <c r="G34" s="28"/>
      <c r="H34" s="28"/>
      <c r="I34" s="26"/>
      <c r="J34" s="26"/>
      <c r="K34" s="58"/>
      <c r="M34" s="45"/>
      <c r="N34" s="44"/>
    </row>
    <row r="35" spans="2:14" x14ac:dyDescent="0.25">
      <c r="B35" s="2" t="s">
        <v>11</v>
      </c>
      <c r="C35" s="3"/>
      <c r="D35" s="31">
        <v>1</v>
      </c>
      <c r="E35" s="32" t="s">
        <v>14</v>
      </c>
      <c r="F35" s="33">
        <v>50000</v>
      </c>
      <c r="G35" s="4">
        <f t="shared" si="0"/>
        <v>50000</v>
      </c>
      <c r="H35" s="9"/>
      <c r="I35" s="22"/>
      <c r="J35" s="26"/>
      <c r="K35" s="26"/>
      <c r="L35" s="49"/>
      <c r="M35" s="43" t="s">
        <v>52</v>
      </c>
      <c r="N35" s="44"/>
    </row>
    <row r="36" spans="2:14" x14ac:dyDescent="0.25">
      <c r="B36" s="20" t="s">
        <v>37</v>
      </c>
      <c r="C36" s="21"/>
      <c r="D36" s="34"/>
      <c r="E36" s="35"/>
      <c r="F36" s="36"/>
      <c r="G36" s="28"/>
      <c r="H36" s="28"/>
      <c r="I36" s="23">
        <v>11850.75</v>
      </c>
      <c r="J36" s="26"/>
      <c r="K36" s="58"/>
      <c r="M36" s="45" t="s">
        <v>17</v>
      </c>
      <c r="N36" s="44">
        <v>50000</v>
      </c>
    </row>
    <row r="37" spans="2:14" x14ac:dyDescent="0.25">
      <c r="B37" s="5" t="s">
        <v>21</v>
      </c>
      <c r="C37" s="6"/>
      <c r="D37" s="34"/>
      <c r="E37" s="35"/>
      <c r="F37" s="36"/>
      <c r="G37" s="28"/>
      <c r="H37" s="7">
        <v>19976</v>
      </c>
      <c r="I37" s="22"/>
      <c r="J37" s="26"/>
      <c r="K37" s="58"/>
      <c r="M37" s="45" t="s">
        <v>25</v>
      </c>
      <c r="N37" s="44">
        <v>182852</v>
      </c>
    </row>
    <row r="38" spans="2:14" x14ac:dyDescent="0.25">
      <c r="B38" s="5" t="s">
        <v>22</v>
      </c>
      <c r="C38" s="6"/>
      <c r="D38" s="34"/>
      <c r="E38" s="35"/>
      <c r="F38" s="36"/>
      <c r="G38" s="28"/>
      <c r="H38" s="7">
        <v>88487</v>
      </c>
      <c r="I38" s="22"/>
      <c r="J38" s="26"/>
      <c r="K38" s="58"/>
      <c r="M38" s="45" t="s">
        <v>31</v>
      </c>
      <c r="N38" s="44">
        <v>63445</v>
      </c>
    </row>
    <row r="39" spans="2:14" x14ac:dyDescent="0.25">
      <c r="B39" s="5" t="s">
        <v>23</v>
      </c>
      <c r="C39" s="6"/>
      <c r="D39" s="34"/>
      <c r="E39" s="35"/>
      <c r="F39" s="36"/>
      <c r="G39" s="28"/>
      <c r="H39" s="7">
        <v>74389</v>
      </c>
      <c r="I39" s="22"/>
      <c r="J39" s="26"/>
      <c r="K39" s="58"/>
    </row>
    <row r="40" spans="2:14" x14ac:dyDescent="0.25">
      <c r="B40" s="20" t="s">
        <v>44</v>
      </c>
      <c r="C40" s="21"/>
      <c r="D40" s="34"/>
      <c r="E40" s="35"/>
      <c r="F40" s="36"/>
      <c r="G40" s="28"/>
      <c r="H40" s="28"/>
      <c r="I40" s="23">
        <v>11747.25</v>
      </c>
      <c r="J40" s="26"/>
      <c r="K40" s="58"/>
    </row>
    <row r="41" spans="2:14" x14ac:dyDescent="0.25">
      <c r="B41" s="20" t="s">
        <v>39</v>
      </c>
      <c r="C41" s="21"/>
      <c r="D41" s="34"/>
      <c r="E41" s="35"/>
      <c r="F41" s="36"/>
      <c r="G41" s="28"/>
      <c r="H41" s="28"/>
      <c r="I41" s="23">
        <v>37001.25</v>
      </c>
      <c r="J41" s="26"/>
      <c r="K41" s="58"/>
    </row>
    <row r="42" spans="2:14" x14ac:dyDescent="0.25">
      <c r="B42" s="20" t="s">
        <v>40</v>
      </c>
      <c r="C42" s="21"/>
      <c r="D42" s="34"/>
      <c r="E42" s="35"/>
      <c r="F42" s="36"/>
      <c r="G42" s="28"/>
      <c r="H42" s="28"/>
      <c r="I42" s="23">
        <v>1552.5</v>
      </c>
      <c r="J42" s="26"/>
      <c r="K42" s="58"/>
    </row>
    <row r="43" spans="2:14" x14ac:dyDescent="0.25">
      <c r="B43" s="20" t="s">
        <v>41</v>
      </c>
      <c r="C43" s="21"/>
      <c r="D43" s="34"/>
      <c r="E43" s="35"/>
      <c r="F43" s="36"/>
      <c r="G43" s="28"/>
      <c r="H43" s="28"/>
      <c r="I43" s="23">
        <v>1293.75</v>
      </c>
      <c r="J43" s="26"/>
      <c r="K43" s="58"/>
    </row>
    <row r="44" spans="2:14" x14ac:dyDescent="0.25">
      <c r="B44" s="47" t="s">
        <v>58</v>
      </c>
      <c r="C44" s="48"/>
      <c r="D44" s="34"/>
      <c r="E44" s="35"/>
      <c r="F44" s="36"/>
      <c r="G44" s="28"/>
      <c r="H44" s="28"/>
      <c r="I44" s="26"/>
      <c r="J44" s="26"/>
      <c r="K44" s="27">
        <v>143600</v>
      </c>
      <c r="L44" s="49"/>
    </row>
    <row r="45" spans="2:14" x14ac:dyDescent="0.25">
      <c r="B45" s="47" t="s">
        <v>54</v>
      </c>
      <c r="C45" s="48"/>
      <c r="D45" s="34"/>
      <c r="E45" s="35"/>
      <c r="F45" s="36"/>
      <c r="G45" s="28"/>
      <c r="H45" s="28"/>
      <c r="I45" s="26"/>
      <c r="J45" s="26"/>
      <c r="K45" s="27">
        <v>77000</v>
      </c>
      <c r="L45" s="49"/>
    </row>
    <row r="46" spans="2:14" x14ac:dyDescent="0.25">
      <c r="B46" s="2" t="s">
        <v>12</v>
      </c>
      <c r="C46" s="3"/>
      <c r="D46" s="31">
        <v>1</v>
      </c>
      <c r="E46" s="32" t="s">
        <v>14</v>
      </c>
      <c r="F46" s="33"/>
      <c r="G46" s="4">
        <f t="shared" si="0"/>
        <v>0</v>
      </c>
      <c r="H46" s="9"/>
      <c r="I46" s="22"/>
      <c r="J46" s="26"/>
      <c r="K46" s="58"/>
    </row>
    <row r="47" spans="2:14" x14ac:dyDescent="0.25">
      <c r="B47" s="8"/>
      <c r="D47" s="34"/>
      <c r="E47" s="35"/>
      <c r="F47" s="37"/>
      <c r="G47" s="9"/>
      <c r="H47" s="9"/>
      <c r="I47" s="22"/>
      <c r="J47" s="46"/>
      <c r="K47" s="58"/>
    </row>
    <row r="48" spans="2:14" x14ac:dyDescent="0.25">
      <c r="B48" s="2" t="s">
        <v>13</v>
      </c>
      <c r="C48" s="3"/>
      <c r="D48" s="31">
        <v>1</v>
      </c>
      <c r="E48" s="32" t="s">
        <v>14</v>
      </c>
      <c r="F48" s="33"/>
      <c r="G48" s="4">
        <f t="shared" si="0"/>
        <v>0</v>
      </c>
      <c r="H48" s="9"/>
      <c r="I48" s="22"/>
      <c r="J48" s="26"/>
      <c r="K48" s="58"/>
    </row>
    <row r="49" spans="2:12" ht="15.75" thickBot="1" x14ac:dyDescent="0.3">
      <c r="B49" s="8"/>
      <c r="D49" s="34"/>
      <c r="E49" s="35"/>
      <c r="F49" s="37"/>
      <c r="G49" s="9"/>
      <c r="H49" s="9"/>
      <c r="I49" s="22"/>
      <c r="J49" s="22"/>
      <c r="K49" s="58"/>
    </row>
    <row r="50" spans="2:12" ht="15.75" thickBot="1" x14ac:dyDescent="0.3">
      <c r="B50" s="10" t="s">
        <v>16</v>
      </c>
      <c r="C50" s="11"/>
      <c r="D50" s="38"/>
      <c r="E50" s="39"/>
      <c r="F50" s="40"/>
      <c r="G50" s="12">
        <f>SUM(G3:G48)</f>
        <v>141500</v>
      </c>
      <c r="H50" s="13">
        <f>SUM(H5:H48)</f>
        <v>363136</v>
      </c>
      <c r="I50" s="24">
        <f>SUM(I4:I48)</f>
        <v>185316.76</v>
      </c>
      <c r="J50" s="50">
        <v>198500</v>
      </c>
      <c r="K50" s="59">
        <f>SUM(K2:K49)</f>
        <v>376850</v>
      </c>
      <c r="L50" s="55"/>
    </row>
    <row r="51" spans="2:12" ht="15.75" thickBot="1" x14ac:dyDescent="0.3">
      <c r="B51" s="8"/>
      <c r="D51" s="34"/>
      <c r="E51" s="35"/>
      <c r="F51" s="37"/>
      <c r="G51" s="9"/>
      <c r="H51" s="9"/>
      <c r="I51" s="22"/>
      <c r="J51" s="22"/>
      <c r="K51" s="22"/>
      <c r="L51" s="55"/>
    </row>
    <row r="52" spans="2:12" ht="15.75" thickBot="1" x14ac:dyDescent="0.3">
      <c r="B52" s="10" t="s">
        <v>26</v>
      </c>
      <c r="C52" s="11"/>
      <c r="D52" s="38"/>
      <c r="E52" s="39"/>
      <c r="F52" s="41">
        <v>0.15</v>
      </c>
      <c r="G52" s="12">
        <f>G50*0.15</f>
        <v>21225</v>
      </c>
      <c r="H52" s="13">
        <v>0</v>
      </c>
      <c r="I52" s="24">
        <v>0</v>
      </c>
      <c r="J52" s="50">
        <v>0</v>
      </c>
      <c r="K52" s="59">
        <f>K50*0.15</f>
        <v>56527.5</v>
      </c>
      <c r="L52" s="55"/>
    </row>
    <row r="53" spans="2:12" ht="15.75" thickBot="1" x14ac:dyDescent="0.3">
      <c r="B53" s="8"/>
      <c r="D53" s="34"/>
      <c r="E53" s="35"/>
      <c r="F53" s="37"/>
      <c r="G53" s="9"/>
      <c r="H53" s="9"/>
      <c r="I53" s="23"/>
      <c r="J53" s="51"/>
      <c r="K53" s="27"/>
      <c r="L53" s="55"/>
    </row>
    <row r="54" spans="2:12" ht="15.75" thickBot="1" x14ac:dyDescent="0.3">
      <c r="B54" s="10" t="s">
        <v>15</v>
      </c>
      <c r="C54" s="11"/>
      <c r="D54" s="38"/>
      <c r="E54" s="39"/>
      <c r="F54" s="42"/>
      <c r="G54" s="14">
        <f>SUM(G50:G52)</f>
        <v>162725</v>
      </c>
      <c r="H54" s="15">
        <f>H50</f>
        <v>363136</v>
      </c>
      <c r="I54" s="25">
        <f>I50+I53</f>
        <v>185316.76</v>
      </c>
      <c r="J54" s="52">
        <f>J50+J53</f>
        <v>198500</v>
      </c>
      <c r="K54" s="60">
        <f>K52+K50</f>
        <v>433377.5</v>
      </c>
      <c r="L54" s="61"/>
    </row>
    <row r="57" spans="2:12" x14ac:dyDescent="0.25">
      <c r="F57" s="44" t="s">
        <v>17</v>
      </c>
      <c r="G57" s="44">
        <v>162725</v>
      </c>
    </row>
    <row r="58" spans="2:12" x14ac:dyDescent="0.25">
      <c r="F58" s="44" t="s">
        <v>31</v>
      </c>
      <c r="G58" s="44">
        <v>148315</v>
      </c>
    </row>
    <row r="59" spans="2:12" x14ac:dyDescent="0.25">
      <c r="F59" s="44" t="s">
        <v>25</v>
      </c>
      <c r="G59" s="44" t="s">
        <v>53</v>
      </c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Guy</dc:creator>
  <cp:lastModifiedBy>Matthew Guy</cp:lastModifiedBy>
  <dcterms:created xsi:type="dcterms:W3CDTF">2025-02-05T03:32:01Z</dcterms:created>
  <dcterms:modified xsi:type="dcterms:W3CDTF">2025-02-10T01:03:20Z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ce9a2d-4500-4040-bc7b-8693528ff82e_Enabled">
    <vt:lpwstr>true</vt:lpwstr>
  </property>
  <property fmtid="{D5CDD505-2E9C-101B-9397-08002B2CF9AE}" pid="3" name="MSIP_Label_07ce9a2d-4500-4040-bc7b-8693528ff82e_SetDate">
    <vt:lpwstr>2025-02-05T03:51:18Z</vt:lpwstr>
  </property>
  <property fmtid="{D5CDD505-2E9C-101B-9397-08002B2CF9AE}" pid="4" name="MSIP_Label_07ce9a2d-4500-4040-bc7b-8693528ff82e_Method">
    <vt:lpwstr>Standard</vt:lpwstr>
  </property>
  <property fmtid="{D5CDD505-2E9C-101B-9397-08002B2CF9AE}" pid="5" name="MSIP_Label_07ce9a2d-4500-4040-bc7b-8693528ff82e_Name">
    <vt:lpwstr>07ce9a2d-4500-4040-bc7b-8693528ff82e</vt:lpwstr>
  </property>
  <property fmtid="{D5CDD505-2E9C-101B-9397-08002B2CF9AE}" pid="6" name="MSIP_Label_07ce9a2d-4500-4040-bc7b-8693528ff82e_SiteId">
    <vt:lpwstr>6a1cd45c-ebe3-4022-8b13-5c488f30ff32</vt:lpwstr>
  </property>
  <property fmtid="{D5CDD505-2E9C-101B-9397-08002B2CF9AE}" pid="7" name="MSIP_Label_07ce9a2d-4500-4040-bc7b-8693528ff82e_ActionId">
    <vt:lpwstr>d1ef44f8-0e67-47fe-ab59-b1e166ca4bf3</vt:lpwstr>
  </property>
  <property fmtid="{D5CDD505-2E9C-101B-9397-08002B2CF9AE}" pid="8" name="MSIP_Label_07ce9a2d-4500-4040-bc7b-8693528ff82e_ContentBits">
    <vt:lpwstr>0</vt:lpwstr>
  </property>
</Properties>
</file>